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Инструкция" sheetId="4" r:id="rId1"/>
    <sheet name="справочники" sheetId="2" r:id="rId2"/>
    <sheet name="расчет" sheetId="1" r:id="rId3"/>
    <sheet name="вспомогательные таблицы" sheetId="3" state="hidden" r:id="rId4"/>
  </sheets>
  <definedNames>
    <definedName name="_xlnm.Print_Area" localSheetId="0">Инструкция!$A$1:$O$131</definedName>
    <definedName name="периоды_для">справочники!$A$19:$A$20</definedName>
    <definedName name="стройка_период">справочники!$A$2:$A$13</definedName>
    <definedName name="типы_домов">справочники!$C$1:$I$25</definedName>
  </definedNames>
  <calcPr calcId="145621"/>
</workbook>
</file>

<file path=xl/calcChain.xml><?xml version="1.0" encoding="utf-8"?>
<calcChain xmlns="http://schemas.openxmlformats.org/spreadsheetml/2006/main">
  <c r="AC66" i="3" l="1"/>
  <c r="AO66" i="3" s="1"/>
  <c r="BA66" i="3" s="1"/>
  <c r="BM66" i="3" s="1"/>
  <c r="AB66" i="3"/>
  <c r="AN66" i="3" s="1"/>
  <c r="AZ66" i="3" s="1"/>
  <c r="BL66" i="3" s="1"/>
  <c r="AA66" i="3"/>
  <c r="AM66" i="3" s="1"/>
  <c r="AY66" i="3" s="1"/>
  <c r="BK66" i="3" s="1"/>
  <c r="Z66" i="3"/>
  <c r="AL66" i="3" s="1"/>
  <c r="AX66" i="3" s="1"/>
  <c r="BJ66" i="3" s="1"/>
  <c r="Y66" i="3"/>
  <c r="AK66" i="3" s="1"/>
  <c r="AW66" i="3" s="1"/>
  <c r="BI66" i="3" s="1"/>
  <c r="X66" i="3"/>
  <c r="AJ66" i="3" s="1"/>
  <c r="AV66" i="3" s="1"/>
  <c r="BH66" i="3" s="1"/>
  <c r="W66" i="3"/>
  <c r="AI66" i="3" s="1"/>
  <c r="AU66" i="3" s="1"/>
  <c r="BG66" i="3" s="1"/>
  <c r="V66" i="3"/>
  <c r="AH66" i="3" s="1"/>
  <c r="AT66" i="3" s="1"/>
  <c r="BF66" i="3" s="1"/>
  <c r="U66" i="3"/>
  <c r="AG66" i="3" s="1"/>
  <c r="AS66" i="3" s="1"/>
  <c r="BE66" i="3" s="1"/>
  <c r="T66" i="3"/>
  <c r="AF66" i="3" s="1"/>
  <c r="AR66" i="3" s="1"/>
  <c r="BD66" i="3" s="1"/>
  <c r="S66" i="3"/>
  <c r="AE66" i="3" s="1"/>
  <c r="AQ66" i="3" s="1"/>
  <c r="BC66" i="3" s="1"/>
  <c r="R66" i="3"/>
  <c r="G64" i="3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Y64" i="3" s="1"/>
  <c r="Z64" i="3" s="1"/>
  <c r="AA64" i="3" s="1"/>
  <c r="AB64" i="3" s="1"/>
  <c r="AC64" i="3" s="1"/>
  <c r="AD64" i="3" s="1"/>
  <c r="AE64" i="3" s="1"/>
  <c r="AF64" i="3" s="1"/>
  <c r="AG64" i="3" s="1"/>
  <c r="AH64" i="3" s="1"/>
  <c r="AI64" i="3" s="1"/>
  <c r="AJ64" i="3" s="1"/>
  <c r="AK64" i="3" s="1"/>
  <c r="AL64" i="3" s="1"/>
  <c r="AM64" i="3" s="1"/>
  <c r="AN64" i="3" s="1"/>
  <c r="AO64" i="3" s="1"/>
  <c r="AP64" i="3" s="1"/>
  <c r="AQ64" i="3" s="1"/>
  <c r="AR64" i="3" s="1"/>
  <c r="AS64" i="3" s="1"/>
  <c r="AT64" i="3" s="1"/>
  <c r="AU64" i="3" s="1"/>
  <c r="AV64" i="3" s="1"/>
  <c r="AW64" i="3" s="1"/>
  <c r="AX64" i="3" s="1"/>
  <c r="AY64" i="3" s="1"/>
  <c r="AZ64" i="3" s="1"/>
  <c r="BA64" i="3" s="1"/>
  <c r="BB64" i="3" s="1"/>
  <c r="BC64" i="3" s="1"/>
  <c r="BD64" i="3" s="1"/>
  <c r="BE64" i="3" s="1"/>
  <c r="BF64" i="3" s="1"/>
  <c r="BG64" i="3" s="1"/>
  <c r="BH64" i="3" s="1"/>
  <c r="BI64" i="3" s="1"/>
  <c r="BJ64" i="3" s="1"/>
  <c r="BK64" i="3" s="1"/>
  <c r="BL64" i="3" s="1"/>
  <c r="BM64" i="3" s="1"/>
  <c r="D31" i="3"/>
  <c r="AD66" i="3" l="1"/>
  <c r="AP66" i="3" s="1"/>
  <c r="BB66" i="3" s="1"/>
  <c r="D56" i="3"/>
  <c r="D55" i="3"/>
  <c r="D54" i="3"/>
  <c r="D53" i="3"/>
  <c r="D51" i="3"/>
  <c r="D52" i="3"/>
  <c r="D44" i="3"/>
  <c r="D45" i="3"/>
  <c r="D46" i="3"/>
  <c r="D47" i="3"/>
  <c r="D48" i="3"/>
  <c r="D49" i="3"/>
  <c r="D50" i="3"/>
  <c r="D43" i="3"/>
  <c r="D40" i="3"/>
  <c r="D39" i="3"/>
  <c r="D32" i="3"/>
  <c r="D33" i="3"/>
  <c r="D34" i="3"/>
  <c r="D35" i="3"/>
  <c r="D36" i="3"/>
  <c r="D37" i="3"/>
  <c r="D38" i="3"/>
  <c r="S29" i="3" l="1"/>
  <c r="AE29" i="3" s="1"/>
  <c r="AQ29" i="3" s="1"/>
  <c r="BC29" i="3" s="1"/>
  <c r="T29" i="3"/>
  <c r="AF29" i="3" s="1"/>
  <c r="AR29" i="3" s="1"/>
  <c r="BD29" i="3" s="1"/>
  <c r="U29" i="3"/>
  <c r="AG29" i="3" s="1"/>
  <c r="AS29" i="3" s="1"/>
  <c r="BE29" i="3" s="1"/>
  <c r="V29" i="3"/>
  <c r="AH29" i="3" s="1"/>
  <c r="AT29" i="3" s="1"/>
  <c r="BF29" i="3" s="1"/>
  <c r="W29" i="3"/>
  <c r="AI29" i="3" s="1"/>
  <c r="AU29" i="3" s="1"/>
  <c r="BG29" i="3" s="1"/>
  <c r="X29" i="3"/>
  <c r="AJ29" i="3" s="1"/>
  <c r="AV29" i="3" s="1"/>
  <c r="BH29" i="3" s="1"/>
  <c r="Y29" i="3"/>
  <c r="AK29" i="3" s="1"/>
  <c r="AW29" i="3" s="1"/>
  <c r="BI29" i="3" s="1"/>
  <c r="Z29" i="3"/>
  <c r="AL29" i="3" s="1"/>
  <c r="AX29" i="3" s="1"/>
  <c r="BJ29" i="3" s="1"/>
  <c r="AA29" i="3"/>
  <c r="AM29" i="3" s="1"/>
  <c r="AY29" i="3" s="1"/>
  <c r="BK29" i="3" s="1"/>
  <c r="AB29" i="3"/>
  <c r="AN29" i="3" s="1"/>
  <c r="AZ29" i="3" s="1"/>
  <c r="BL29" i="3" s="1"/>
  <c r="AC29" i="3"/>
  <c r="AO29" i="3" s="1"/>
  <c r="BA29" i="3" s="1"/>
  <c r="BM29" i="3" s="1"/>
  <c r="R29" i="3"/>
  <c r="AD29" i="3" s="1"/>
  <c r="AP29" i="3" s="1"/>
  <c r="BB29" i="3" s="1"/>
  <c r="G27" i="3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AK27" i="3" s="1"/>
  <c r="AL27" i="3" s="1"/>
  <c r="AM27" i="3" s="1"/>
  <c r="AN27" i="3" s="1"/>
  <c r="AO27" i="3" s="1"/>
  <c r="AP27" i="3" s="1"/>
  <c r="AQ27" i="3" s="1"/>
  <c r="AR27" i="3" s="1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BC27" i="3" s="1"/>
  <c r="BD27" i="3" s="1"/>
  <c r="BE27" i="3" s="1"/>
  <c r="BF27" i="3" s="1"/>
  <c r="BG27" i="3" s="1"/>
  <c r="BH27" i="3" s="1"/>
  <c r="BI27" i="3" s="1"/>
  <c r="BJ27" i="3" s="1"/>
  <c r="BK27" i="3" s="1"/>
  <c r="BL27" i="3" s="1"/>
  <c r="BM27" i="3" s="1"/>
  <c r="F26" i="3"/>
  <c r="AH22" i="3"/>
  <c r="D93" i="3" s="1"/>
  <c r="D89" i="1" s="1"/>
  <c r="AH21" i="3"/>
  <c r="D92" i="3" s="1"/>
  <c r="D88" i="1" s="1"/>
  <c r="AH20" i="3"/>
  <c r="D91" i="3" s="1"/>
  <c r="D87" i="1" s="1"/>
  <c r="AH19" i="3"/>
  <c r="D90" i="3" s="1"/>
  <c r="D86" i="1" s="1"/>
  <c r="L70" i="1"/>
  <c r="E53" i="3" s="1"/>
  <c r="L76" i="1"/>
  <c r="E56" i="3" s="1"/>
  <c r="L74" i="1"/>
  <c r="E55" i="3" s="1"/>
  <c r="L72" i="1"/>
  <c r="E54" i="3" s="1"/>
  <c r="I66" i="1"/>
  <c r="E40" i="3" s="1"/>
  <c r="I64" i="1"/>
  <c r="E39" i="3" s="1"/>
  <c r="I62" i="1"/>
  <c r="E38" i="3" s="1"/>
  <c r="I60" i="1"/>
  <c r="E37" i="3" s="1"/>
  <c r="I58" i="1"/>
  <c r="E36" i="3" s="1"/>
  <c r="I56" i="1"/>
  <c r="E35" i="3" s="1"/>
  <c r="I54" i="1"/>
  <c r="E34" i="3" s="1"/>
  <c r="I52" i="1"/>
  <c r="E33" i="3" s="1"/>
  <c r="I50" i="1"/>
  <c r="E32" i="3" s="1"/>
  <c r="I48" i="1"/>
  <c r="E31" i="3" s="1"/>
  <c r="B22" i="3"/>
  <c r="B21" i="3"/>
  <c r="B20" i="3"/>
  <c r="B19" i="3"/>
  <c r="B6" i="3"/>
  <c r="B5" i="3"/>
  <c r="B4" i="3"/>
  <c r="I27" i="1"/>
  <c r="AB17" i="3" s="1"/>
  <c r="AI17" i="3" s="1"/>
  <c r="E89" i="3" s="1"/>
  <c r="I25" i="1"/>
  <c r="E52" i="3" s="1"/>
  <c r="I23" i="1"/>
  <c r="AB15" i="3" s="1"/>
  <c r="AI15" i="3" s="1"/>
  <c r="E87" i="3" s="1"/>
  <c r="I21" i="1"/>
  <c r="E49" i="3" s="1"/>
  <c r="I19" i="1"/>
  <c r="E48" i="3" s="1"/>
  <c r="I17" i="1"/>
  <c r="E47" i="3" s="1"/>
  <c r="I15" i="1"/>
  <c r="E46" i="3" s="1"/>
  <c r="I13" i="1"/>
  <c r="E45" i="3" s="1"/>
  <c r="I11" i="1"/>
  <c r="E44" i="3" s="1"/>
  <c r="I9" i="1"/>
  <c r="E43" i="3" s="1"/>
  <c r="B8" i="3"/>
  <c r="B31" i="3" s="1"/>
  <c r="B68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B9" i="3"/>
  <c r="B32" i="3" s="1"/>
  <c r="B69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B10" i="3"/>
  <c r="B33" i="3" s="1"/>
  <c r="B70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B11" i="3"/>
  <c r="B34" i="3" s="1"/>
  <c r="B71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B12" i="3"/>
  <c r="B35" i="3" s="1"/>
  <c r="B72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B13" i="3"/>
  <c r="B36" i="3" s="1"/>
  <c r="B73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B14" i="3"/>
  <c r="B37" i="3" s="1"/>
  <c r="B74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B15" i="3"/>
  <c r="B38" i="3" s="1"/>
  <c r="B75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B16" i="3"/>
  <c r="B39" i="3" s="1"/>
  <c r="B76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B18" i="3"/>
  <c r="AA3" i="3"/>
  <c r="B3" i="3"/>
  <c r="AB14" i="3" l="1"/>
  <c r="AI14" i="3" s="1"/>
  <c r="E86" i="3" s="1"/>
  <c r="AB10" i="3"/>
  <c r="AB9" i="3"/>
  <c r="AB13" i="3"/>
  <c r="AI13" i="3" s="1"/>
  <c r="E85" i="3" s="1"/>
  <c r="AB11" i="3"/>
  <c r="AI11" i="3" s="1"/>
  <c r="E83" i="3" s="1"/>
  <c r="AB19" i="3"/>
  <c r="AI19" i="3" s="1"/>
  <c r="E90" i="3" s="1"/>
  <c r="AC8" i="3"/>
  <c r="AC12" i="3"/>
  <c r="AJ12" i="3" s="1"/>
  <c r="E72" i="3" s="1"/>
  <c r="AC16" i="3"/>
  <c r="AJ16" i="3" s="1"/>
  <c r="E76" i="3" s="1"/>
  <c r="AB8" i="3"/>
  <c r="AB12" i="3"/>
  <c r="AI12" i="3" s="1"/>
  <c r="E84" i="3" s="1"/>
  <c r="AB16" i="3"/>
  <c r="AI16" i="3" s="1"/>
  <c r="E88" i="3" s="1"/>
  <c r="AB20" i="3"/>
  <c r="AI20" i="3" s="1"/>
  <c r="E91" i="3" s="1"/>
  <c r="AC9" i="3"/>
  <c r="AC13" i="3"/>
  <c r="AJ13" i="3" s="1"/>
  <c r="E73" i="3" s="1"/>
  <c r="AC17" i="3"/>
  <c r="AJ17" i="3" s="1"/>
  <c r="E77" i="3" s="1"/>
  <c r="E51" i="3"/>
  <c r="E50" i="3"/>
  <c r="AB21" i="3"/>
  <c r="AI21" i="3" s="1"/>
  <c r="E92" i="3" s="1"/>
  <c r="AC10" i="3"/>
  <c r="AC14" i="3"/>
  <c r="AJ14" i="3" s="1"/>
  <c r="E74" i="3" s="1"/>
  <c r="AB22" i="3"/>
  <c r="AI22" i="3" s="1"/>
  <c r="E93" i="3" s="1"/>
  <c r="AC11" i="3"/>
  <c r="AJ11" i="3" s="1"/>
  <c r="E71" i="3" s="1"/>
  <c r="AC15" i="3"/>
  <c r="AJ15" i="3" s="1"/>
  <c r="E75" i="3" s="1"/>
  <c r="F47" i="3"/>
  <c r="F63" i="3"/>
  <c r="F55" i="3"/>
  <c r="F36" i="3"/>
  <c r="F35" i="3"/>
  <c r="F48" i="3"/>
  <c r="F38" i="3"/>
  <c r="F39" i="3"/>
  <c r="F53" i="3"/>
  <c r="F56" i="3"/>
  <c r="F51" i="3"/>
  <c r="F50" i="3"/>
  <c r="F87" i="3" s="1"/>
  <c r="F54" i="3"/>
  <c r="F91" i="3" s="1"/>
  <c r="F45" i="3"/>
  <c r="F43" i="3"/>
  <c r="F52" i="3"/>
  <c r="F89" i="3" s="1"/>
  <c r="F44" i="3"/>
  <c r="F40" i="3"/>
  <c r="G26" i="3"/>
  <c r="G28" i="3" s="1"/>
  <c r="F31" i="3"/>
  <c r="F33" i="3"/>
  <c r="F32" i="3"/>
  <c r="F49" i="3"/>
  <c r="F86" i="3" s="1"/>
  <c r="F46" i="3"/>
  <c r="F34" i="3"/>
  <c r="F37" i="3"/>
  <c r="B43" i="3"/>
  <c r="B80" i="3" s="1"/>
  <c r="B49" i="3"/>
  <c r="B86" i="3" s="1"/>
  <c r="B45" i="3"/>
  <c r="B82" i="3" s="1"/>
  <c r="B52" i="3"/>
  <c r="B89" i="3" s="1"/>
  <c r="B48" i="3"/>
  <c r="B85" i="3" s="1"/>
  <c r="B44" i="3"/>
  <c r="B81" i="3" s="1"/>
  <c r="B51" i="3"/>
  <c r="B88" i="3" s="1"/>
  <c r="B47" i="3"/>
  <c r="B84" i="3" s="1"/>
  <c r="B40" i="3"/>
  <c r="B77" i="3" s="1"/>
  <c r="B50" i="3"/>
  <c r="B87" i="3" s="1"/>
  <c r="B46" i="3"/>
  <c r="B83" i="3" s="1"/>
  <c r="F28" i="3"/>
  <c r="AA34" i="1"/>
  <c r="AA9" i="3" s="1"/>
  <c r="AA35" i="1"/>
  <c r="AA10" i="3" s="1"/>
  <c r="AA36" i="1"/>
  <c r="AA11" i="3" s="1"/>
  <c r="AA37" i="1"/>
  <c r="AA12" i="3" s="1"/>
  <c r="AA38" i="1"/>
  <c r="AA13" i="3" s="1"/>
  <c r="AA39" i="1"/>
  <c r="AA14" i="3" s="1"/>
  <c r="AA40" i="1"/>
  <c r="AA15" i="3" s="1"/>
  <c r="AA41" i="1"/>
  <c r="AA16" i="3" s="1"/>
  <c r="AA42" i="1"/>
  <c r="AA17" i="3" s="1"/>
  <c r="AA33" i="1"/>
  <c r="AA8" i="3" s="1"/>
  <c r="D43" i="1"/>
  <c r="D18" i="3" s="1"/>
  <c r="E43" i="1"/>
  <c r="E18" i="3" s="1"/>
  <c r="F43" i="1"/>
  <c r="F18" i="3" s="1"/>
  <c r="G43" i="1"/>
  <c r="G18" i="3" s="1"/>
  <c r="H43" i="1"/>
  <c r="H18" i="3" s="1"/>
  <c r="I43" i="1"/>
  <c r="I18" i="3" s="1"/>
  <c r="J43" i="1"/>
  <c r="J18" i="3" s="1"/>
  <c r="K43" i="1"/>
  <c r="K18" i="3" s="1"/>
  <c r="L43" i="1"/>
  <c r="L18" i="3" s="1"/>
  <c r="M43" i="1"/>
  <c r="M18" i="3" s="1"/>
  <c r="N43" i="1"/>
  <c r="N18" i="3" s="1"/>
  <c r="O43" i="1"/>
  <c r="O18" i="3" s="1"/>
  <c r="P43" i="1"/>
  <c r="P18" i="3" s="1"/>
  <c r="Q43" i="1"/>
  <c r="Q18" i="3" s="1"/>
  <c r="R43" i="1"/>
  <c r="R18" i="3" s="1"/>
  <c r="S43" i="1"/>
  <c r="S18" i="3" s="1"/>
  <c r="T43" i="1"/>
  <c r="T18" i="3" s="1"/>
  <c r="U43" i="1"/>
  <c r="U18" i="3" s="1"/>
  <c r="V43" i="1"/>
  <c r="V18" i="3" s="1"/>
  <c r="W43" i="1"/>
  <c r="W18" i="3" s="1"/>
  <c r="X43" i="1"/>
  <c r="X18" i="3" s="1"/>
  <c r="Y43" i="1"/>
  <c r="Y18" i="3" s="1"/>
  <c r="Z43" i="1"/>
  <c r="Z18" i="3" s="1"/>
  <c r="C43" i="1"/>
  <c r="C18" i="3" s="1"/>
  <c r="D32" i="1"/>
  <c r="D3" i="3" s="1"/>
  <c r="D4" i="3" s="1"/>
  <c r="E32" i="1"/>
  <c r="E3" i="3" s="1"/>
  <c r="E5" i="3" s="1"/>
  <c r="F32" i="1"/>
  <c r="F3" i="3" s="1"/>
  <c r="F6" i="3" s="1"/>
  <c r="G32" i="1"/>
  <c r="G3" i="3" s="1"/>
  <c r="G7" i="3" s="1"/>
  <c r="H32" i="1"/>
  <c r="H3" i="3" s="1"/>
  <c r="H4" i="3" s="1"/>
  <c r="I32" i="1"/>
  <c r="I3" i="3" s="1"/>
  <c r="I5" i="3" s="1"/>
  <c r="J32" i="1"/>
  <c r="J3" i="3" s="1"/>
  <c r="J6" i="3" s="1"/>
  <c r="K32" i="1"/>
  <c r="K3" i="3" s="1"/>
  <c r="K7" i="3" s="1"/>
  <c r="L32" i="1"/>
  <c r="L3" i="3" s="1"/>
  <c r="L4" i="3" s="1"/>
  <c r="M32" i="1"/>
  <c r="M3" i="3" s="1"/>
  <c r="M5" i="3" s="1"/>
  <c r="N32" i="1"/>
  <c r="N3" i="3" s="1"/>
  <c r="N6" i="3" s="1"/>
  <c r="O32" i="1"/>
  <c r="O3" i="3" s="1"/>
  <c r="O7" i="3" s="1"/>
  <c r="P32" i="1"/>
  <c r="P3" i="3" s="1"/>
  <c r="P4" i="3" s="1"/>
  <c r="Q32" i="1"/>
  <c r="Q3" i="3" s="1"/>
  <c r="Q5" i="3" s="1"/>
  <c r="R32" i="1"/>
  <c r="R3" i="3" s="1"/>
  <c r="R6" i="3" s="1"/>
  <c r="S32" i="1"/>
  <c r="S3" i="3" s="1"/>
  <c r="S7" i="3" s="1"/>
  <c r="T32" i="1"/>
  <c r="T3" i="3" s="1"/>
  <c r="T4" i="3" s="1"/>
  <c r="U32" i="1"/>
  <c r="U3" i="3" s="1"/>
  <c r="U5" i="3" s="1"/>
  <c r="V32" i="1"/>
  <c r="V3" i="3" s="1"/>
  <c r="V6" i="3" s="1"/>
  <c r="W32" i="1"/>
  <c r="W3" i="3" s="1"/>
  <c r="W7" i="3" s="1"/>
  <c r="X32" i="1"/>
  <c r="X3" i="3" s="1"/>
  <c r="X4" i="3" s="1"/>
  <c r="Y32" i="1"/>
  <c r="Y3" i="3" s="1"/>
  <c r="Y5" i="3" s="1"/>
  <c r="Z32" i="1"/>
  <c r="Z3" i="3" s="1"/>
  <c r="Z6" i="3" s="1"/>
  <c r="C32" i="1"/>
  <c r="C3" i="3" s="1"/>
  <c r="C6" i="3" s="1"/>
  <c r="F11" i="2"/>
  <c r="F10" i="2"/>
  <c r="G10" i="2"/>
  <c r="F19" i="2"/>
  <c r="F18" i="2"/>
  <c r="F3" i="2"/>
  <c r="F2" i="2"/>
  <c r="F90" i="3" l="1"/>
  <c r="F88" i="3"/>
  <c r="F75" i="3"/>
  <c r="F77" i="3"/>
  <c r="F85" i="3"/>
  <c r="F71" i="3"/>
  <c r="F72" i="3"/>
  <c r="F84" i="3"/>
  <c r="H5" i="3"/>
  <c r="F74" i="3"/>
  <c r="L6" i="3"/>
  <c r="E6" i="3"/>
  <c r="E7" i="3"/>
  <c r="E4" i="3"/>
  <c r="F73" i="3"/>
  <c r="I7" i="3"/>
  <c r="C5" i="3"/>
  <c r="X7" i="3"/>
  <c r="R4" i="3"/>
  <c r="K5" i="3"/>
  <c r="D6" i="3"/>
  <c r="T6" i="3"/>
  <c r="M7" i="3"/>
  <c r="G4" i="3"/>
  <c r="W4" i="3"/>
  <c r="P5" i="3"/>
  <c r="I6" i="3"/>
  <c r="Y6" i="3"/>
  <c r="R7" i="3"/>
  <c r="J5" i="3"/>
  <c r="Z5" i="3"/>
  <c r="Y4" i="3"/>
  <c r="M4" i="3"/>
  <c r="Q4" i="3"/>
  <c r="F83" i="3"/>
  <c r="F76" i="3"/>
  <c r="C4" i="3"/>
  <c r="F4" i="3"/>
  <c r="V4" i="3"/>
  <c r="O5" i="3"/>
  <c r="H6" i="3"/>
  <c r="X6" i="3"/>
  <c r="Q7" i="3"/>
  <c r="K4" i="3"/>
  <c r="D5" i="3"/>
  <c r="T5" i="3"/>
  <c r="M6" i="3"/>
  <c r="F7" i="3"/>
  <c r="V7" i="3"/>
  <c r="N5" i="3"/>
  <c r="S6" i="3"/>
  <c r="G6" i="3"/>
  <c r="R5" i="3"/>
  <c r="V5" i="3"/>
  <c r="C7" i="3"/>
  <c r="J4" i="3"/>
  <c r="Z4" i="3"/>
  <c r="S5" i="3"/>
  <c r="U7" i="3"/>
  <c r="O4" i="3"/>
  <c r="X5" i="3"/>
  <c r="Q6" i="3"/>
  <c r="J7" i="3"/>
  <c r="Z7" i="3"/>
  <c r="L7" i="3"/>
  <c r="W6" i="3"/>
  <c r="K6" i="3"/>
  <c r="O6" i="3"/>
  <c r="T7" i="3"/>
  <c r="N4" i="3"/>
  <c r="G5" i="3"/>
  <c r="W5" i="3"/>
  <c r="P6" i="3"/>
  <c r="Y7" i="3"/>
  <c r="S4" i="3"/>
  <c r="L5" i="3"/>
  <c r="U6" i="3"/>
  <c r="N7" i="3"/>
  <c r="F5" i="3"/>
  <c r="U4" i="3"/>
  <c r="I4" i="3"/>
  <c r="P7" i="3"/>
  <c r="D7" i="3"/>
  <c r="H7" i="3"/>
  <c r="F93" i="3"/>
  <c r="F92" i="3"/>
  <c r="G63" i="3"/>
  <c r="F65" i="3"/>
  <c r="BU66" i="3" s="1"/>
  <c r="C97" i="1" s="1"/>
  <c r="G37" i="3"/>
  <c r="G74" i="3" s="1"/>
  <c r="H26" i="3"/>
  <c r="G53" i="3"/>
  <c r="G90" i="3" s="1"/>
  <c r="G51" i="3"/>
  <c r="G88" i="3" s="1"/>
  <c r="G49" i="3"/>
  <c r="G86" i="3" s="1"/>
  <c r="G44" i="3"/>
  <c r="G32" i="3"/>
  <c r="G34" i="3"/>
  <c r="G71" i="3" s="1"/>
  <c r="G36" i="3"/>
  <c r="G73" i="3" s="1"/>
  <c r="G39" i="3"/>
  <c r="G76" i="3" s="1"/>
  <c r="G45" i="3"/>
  <c r="G54" i="3"/>
  <c r="G91" i="3" s="1"/>
  <c r="G52" i="3"/>
  <c r="G89" i="3" s="1"/>
  <c r="G50" i="3"/>
  <c r="G87" i="3" s="1"/>
  <c r="G33" i="3"/>
  <c r="G35" i="3"/>
  <c r="G72" i="3" s="1"/>
  <c r="G31" i="3"/>
  <c r="G56" i="3"/>
  <c r="G93" i="3" s="1"/>
  <c r="G40" i="3"/>
  <c r="G77" i="3" s="1"/>
  <c r="G43" i="3"/>
  <c r="G46" i="3"/>
  <c r="G83" i="3" s="1"/>
  <c r="G55" i="3"/>
  <c r="G92" i="3" s="1"/>
  <c r="G47" i="3"/>
  <c r="G84" i="3" s="1"/>
  <c r="G48" i="3"/>
  <c r="G85" i="3" s="1"/>
  <c r="G38" i="3"/>
  <c r="G75" i="3" s="1"/>
  <c r="AG9" i="3"/>
  <c r="AG13" i="3"/>
  <c r="AG17" i="3"/>
  <c r="AF8" i="3"/>
  <c r="AF9" i="3"/>
  <c r="AH9" i="3" s="1"/>
  <c r="AF10" i="3"/>
  <c r="AF11" i="3"/>
  <c r="AF12" i="3"/>
  <c r="AF13" i="3"/>
  <c r="AF14" i="3"/>
  <c r="AF15" i="3"/>
  <c r="AF16" i="3"/>
  <c r="AF17" i="3"/>
  <c r="AG8" i="3"/>
  <c r="AG10" i="3"/>
  <c r="AG14" i="3"/>
  <c r="AD10" i="3"/>
  <c r="AD12" i="3"/>
  <c r="D72" i="3" s="1"/>
  <c r="AD16" i="3"/>
  <c r="D76" i="3" s="1"/>
  <c r="AD11" i="3"/>
  <c r="D71" i="3" s="1"/>
  <c r="AD14" i="3"/>
  <c r="D74" i="3" s="1"/>
  <c r="AD17" i="3"/>
  <c r="D77" i="3" s="1"/>
  <c r="AD8" i="3"/>
  <c r="AD9" i="3"/>
  <c r="AD13" i="3"/>
  <c r="D73" i="3" s="1"/>
  <c r="AD15" i="3"/>
  <c r="D75" i="3" s="1"/>
  <c r="AG11" i="3"/>
  <c r="AG15" i="3"/>
  <c r="AE9" i="3"/>
  <c r="AE10" i="3"/>
  <c r="AE11" i="3"/>
  <c r="AE12" i="3"/>
  <c r="AE13" i="3"/>
  <c r="AE14" i="3"/>
  <c r="AE15" i="3"/>
  <c r="AE16" i="3"/>
  <c r="AE17" i="3"/>
  <c r="AE8" i="3"/>
  <c r="AG12" i="3"/>
  <c r="AG16" i="3"/>
  <c r="AA43" i="1"/>
  <c r="AA18" i="3" s="1"/>
  <c r="BV66" i="3" l="1"/>
  <c r="D97" i="1" s="1"/>
  <c r="D68" i="3"/>
  <c r="AJ8" i="3"/>
  <c r="E68" i="3" s="1"/>
  <c r="AJ10" i="3"/>
  <c r="E70" i="3" s="1"/>
  <c r="D70" i="3"/>
  <c r="AI9" i="3"/>
  <c r="E81" i="3" s="1"/>
  <c r="D81" i="3"/>
  <c r="AJ9" i="3"/>
  <c r="E69" i="3" s="1"/>
  <c r="D69" i="3"/>
  <c r="H63" i="3"/>
  <c r="G65" i="3"/>
  <c r="H33" i="3"/>
  <c r="I26" i="3"/>
  <c r="H45" i="3"/>
  <c r="H40" i="3"/>
  <c r="H77" i="3" s="1"/>
  <c r="H39" i="3"/>
  <c r="H76" i="3" s="1"/>
  <c r="H56" i="3"/>
  <c r="H93" i="3" s="1"/>
  <c r="H44" i="3"/>
  <c r="H52" i="3"/>
  <c r="H89" i="3" s="1"/>
  <c r="H43" i="3"/>
  <c r="H50" i="3"/>
  <c r="H87" i="3" s="1"/>
  <c r="H51" i="3"/>
  <c r="H88" i="3" s="1"/>
  <c r="H54" i="3"/>
  <c r="H91" i="3" s="1"/>
  <c r="H53" i="3"/>
  <c r="H90" i="3" s="1"/>
  <c r="H38" i="3"/>
  <c r="H75" i="3" s="1"/>
  <c r="H31" i="3"/>
  <c r="H49" i="3"/>
  <c r="H86" i="3" s="1"/>
  <c r="H37" i="3"/>
  <c r="H74" i="3" s="1"/>
  <c r="H55" i="3"/>
  <c r="H92" i="3" s="1"/>
  <c r="H46" i="3"/>
  <c r="H83" i="3" s="1"/>
  <c r="H47" i="3"/>
  <c r="H84" i="3" s="1"/>
  <c r="H48" i="3"/>
  <c r="H85" i="3" s="1"/>
  <c r="H28" i="3"/>
  <c r="H34" i="3"/>
  <c r="H71" i="3" s="1"/>
  <c r="H36" i="3"/>
  <c r="H73" i="3" s="1"/>
  <c r="H32" i="3"/>
  <c r="H35" i="3"/>
  <c r="H72" i="3" s="1"/>
  <c r="AE18" i="3"/>
  <c r="AH17" i="3"/>
  <c r="D89" i="3" s="1"/>
  <c r="AH13" i="3"/>
  <c r="D85" i="3" s="1"/>
  <c r="AG18" i="3"/>
  <c r="AH14" i="3"/>
  <c r="D86" i="3" s="1"/>
  <c r="AH10" i="3"/>
  <c r="AH16" i="3"/>
  <c r="D88" i="3" s="1"/>
  <c r="AH12" i="3"/>
  <c r="D84" i="3" s="1"/>
  <c r="AF18" i="3"/>
  <c r="AH8" i="3"/>
  <c r="D80" i="3" s="1"/>
  <c r="AD18" i="3"/>
  <c r="AH15" i="3"/>
  <c r="D87" i="3" s="1"/>
  <c r="AH11" i="3"/>
  <c r="D83" i="3" s="1"/>
  <c r="D67" i="3" l="1"/>
  <c r="D83" i="1" s="1"/>
  <c r="BW66" i="3"/>
  <c r="E97" i="1" s="1"/>
  <c r="AI10" i="3"/>
  <c r="E82" i="3" s="1"/>
  <c r="D82" i="3"/>
  <c r="D79" i="3" s="1"/>
  <c r="H69" i="3"/>
  <c r="F69" i="3"/>
  <c r="G69" i="3"/>
  <c r="H70" i="3"/>
  <c r="F70" i="3"/>
  <c r="G70" i="3"/>
  <c r="G68" i="3"/>
  <c r="F68" i="3"/>
  <c r="H68" i="3"/>
  <c r="I63" i="3"/>
  <c r="H65" i="3"/>
  <c r="G81" i="3"/>
  <c r="H81" i="3"/>
  <c r="F81" i="3"/>
  <c r="I39" i="3"/>
  <c r="I76" i="3" s="1"/>
  <c r="J26" i="3"/>
  <c r="I56" i="3"/>
  <c r="I93" i="3" s="1"/>
  <c r="I40" i="3"/>
  <c r="I77" i="3" s="1"/>
  <c r="I45" i="3"/>
  <c r="I54" i="3"/>
  <c r="I91" i="3" s="1"/>
  <c r="I53" i="3"/>
  <c r="I90" i="3" s="1"/>
  <c r="I36" i="3"/>
  <c r="I73" i="3" s="1"/>
  <c r="I32" i="3"/>
  <c r="I69" i="3" s="1"/>
  <c r="I35" i="3"/>
  <c r="I72" i="3" s="1"/>
  <c r="I44" i="3"/>
  <c r="I81" i="3" s="1"/>
  <c r="I52" i="3"/>
  <c r="I89" i="3" s="1"/>
  <c r="I38" i="3"/>
  <c r="I75" i="3" s="1"/>
  <c r="I34" i="3"/>
  <c r="I71" i="3" s="1"/>
  <c r="I33" i="3"/>
  <c r="I70" i="3" s="1"/>
  <c r="I31" i="3"/>
  <c r="I68" i="3" s="1"/>
  <c r="I50" i="3"/>
  <c r="I87" i="3" s="1"/>
  <c r="I47" i="3"/>
  <c r="I84" i="3" s="1"/>
  <c r="I48" i="3"/>
  <c r="I85" i="3" s="1"/>
  <c r="I37" i="3"/>
  <c r="I74" i="3" s="1"/>
  <c r="I51" i="3"/>
  <c r="I88" i="3" s="1"/>
  <c r="I43" i="3"/>
  <c r="I55" i="3"/>
  <c r="I92" i="3" s="1"/>
  <c r="I49" i="3"/>
  <c r="I86" i="3" s="1"/>
  <c r="I28" i="3"/>
  <c r="I46" i="3"/>
  <c r="I83" i="3" s="1"/>
  <c r="AH18" i="3"/>
  <c r="AI8" i="3"/>
  <c r="E80" i="3" s="1"/>
  <c r="D78" i="3" l="1"/>
  <c r="D85" i="1"/>
  <c r="D84" i="1" s="1"/>
  <c r="D90" i="1" s="1"/>
  <c r="D91" i="1" s="1"/>
  <c r="H67" i="3"/>
  <c r="F67" i="3"/>
  <c r="C98" i="3" s="1"/>
  <c r="G67" i="3"/>
  <c r="BX66" i="3"/>
  <c r="F97" i="1" s="1"/>
  <c r="I67" i="3"/>
  <c r="J63" i="3"/>
  <c r="I65" i="3"/>
  <c r="G80" i="3"/>
  <c r="H80" i="3"/>
  <c r="I80" i="3"/>
  <c r="F80" i="3"/>
  <c r="G82" i="3"/>
  <c r="H82" i="3"/>
  <c r="I82" i="3"/>
  <c r="F82" i="3"/>
  <c r="K26" i="3"/>
  <c r="J56" i="3"/>
  <c r="J93" i="3" s="1"/>
  <c r="J45" i="3"/>
  <c r="J82" i="3" s="1"/>
  <c r="J32" i="3"/>
  <c r="J69" i="3" s="1"/>
  <c r="J44" i="3"/>
  <c r="J81" i="3" s="1"/>
  <c r="J39" i="3"/>
  <c r="J76" i="3" s="1"/>
  <c r="J52" i="3"/>
  <c r="J89" i="3" s="1"/>
  <c r="J38" i="3"/>
  <c r="J75" i="3" s="1"/>
  <c r="J54" i="3"/>
  <c r="J91" i="3" s="1"/>
  <c r="J55" i="3"/>
  <c r="J92" i="3" s="1"/>
  <c r="J35" i="3"/>
  <c r="J72" i="3" s="1"/>
  <c r="J36" i="3"/>
  <c r="J73" i="3" s="1"/>
  <c r="J53" i="3"/>
  <c r="J90" i="3" s="1"/>
  <c r="J34" i="3"/>
  <c r="J71" i="3" s="1"/>
  <c r="J33" i="3"/>
  <c r="J70" i="3" s="1"/>
  <c r="J51" i="3"/>
  <c r="J88" i="3" s="1"/>
  <c r="J43" i="3"/>
  <c r="J80" i="3" s="1"/>
  <c r="J37" i="3"/>
  <c r="J74" i="3" s="1"/>
  <c r="J48" i="3"/>
  <c r="J85" i="3" s="1"/>
  <c r="J47" i="3"/>
  <c r="J84" i="3" s="1"/>
  <c r="J49" i="3"/>
  <c r="J86" i="3" s="1"/>
  <c r="J50" i="3"/>
  <c r="J87" i="3" s="1"/>
  <c r="J31" i="3"/>
  <c r="J68" i="3" s="1"/>
  <c r="J28" i="3"/>
  <c r="J46" i="3"/>
  <c r="J83" i="3" s="1"/>
  <c r="J40" i="3"/>
  <c r="J77" i="3" s="1"/>
  <c r="G84" i="1" l="1"/>
  <c r="J79" i="3"/>
  <c r="J78" i="3" s="1"/>
  <c r="BY66" i="3"/>
  <c r="G97" i="1" s="1"/>
  <c r="H79" i="3"/>
  <c r="H78" i="3" s="1"/>
  <c r="I79" i="3"/>
  <c r="I78" i="3" s="1"/>
  <c r="K63" i="3"/>
  <c r="J65" i="3"/>
  <c r="F79" i="3"/>
  <c r="J67" i="3"/>
  <c r="G79" i="3"/>
  <c r="G78" i="3" s="1"/>
  <c r="L26" i="3"/>
  <c r="K45" i="3"/>
  <c r="K82" i="3" s="1"/>
  <c r="K56" i="3"/>
  <c r="K93" i="3" s="1"/>
  <c r="K40" i="3"/>
  <c r="K77" i="3" s="1"/>
  <c r="K44" i="3"/>
  <c r="K81" i="3" s="1"/>
  <c r="K54" i="3"/>
  <c r="K91" i="3" s="1"/>
  <c r="K52" i="3"/>
  <c r="K89" i="3" s="1"/>
  <c r="K34" i="3"/>
  <c r="K71" i="3" s="1"/>
  <c r="K32" i="3"/>
  <c r="K69" i="3" s="1"/>
  <c r="K53" i="3"/>
  <c r="K90" i="3" s="1"/>
  <c r="K38" i="3"/>
  <c r="K75" i="3" s="1"/>
  <c r="K39" i="3"/>
  <c r="K76" i="3" s="1"/>
  <c r="K33" i="3"/>
  <c r="K70" i="3" s="1"/>
  <c r="K51" i="3"/>
  <c r="K88" i="3" s="1"/>
  <c r="K31" i="3"/>
  <c r="K68" i="3" s="1"/>
  <c r="K55" i="3"/>
  <c r="K92" i="3" s="1"/>
  <c r="K35" i="3"/>
  <c r="K72" i="3" s="1"/>
  <c r="K49" i="3"/>
  <c r="K86" i="3" s="1"/>
  <c r="K36" i="3"/>
  <c r="K73" i="3" s="1"/>
  <c r="K28" i="3"/>
  <c r="K37" i="3"/>
  <c r="K74" i="3" s="1"/>
  <c r="K50" i="3"/>
  <c r="K87" i="3" s="1"/>
  <c r="K46" i="3"/>
  <c r="K83" i="3" s="1"/>
  <c r="K47" i="3"/>
  <c r="K84" i="3" s="1"/>
  <c r="K43" i="3"/>
  <c r="K80" i="3" s="1"/>
  <c r="K48" i="3"/>
  <c r="K85" i="3" s="1"/>
  <c r="K79" i="3" l="1"/>
  <c r="K78" i="3" s="1"/>
  <c r="F78" i="3"/>
  <c r="C99" i="3" s="1"/>
  <c r="BZ66" i="3"/>
  <c r="H97" i="1" s="1"/>
  <c r="K67" i="3"/>
  <c r="L63" i="3"/>
  <c r="K65" i="3"/>
  <c r="L39" i="3"/>
  <c r="L76" i="3" s="1"/>
  <c r="L53" i="3"/>
  <c r="L90" i="3" s="1"/>
  <c r="M26" i="3"/>
  <c r="L45" i="3"/>
  <c r="L82" i="3" s="1"/>
  <c r="L56" i="3"/>
  <c r="L93" i="3" s="1"/>
  <c r="L52" i="3"/>
  <c r="L89" i="3" s="1"/>
  <c r="L40" i="3"/>
  <c r="L77" i="3" s="1"/>
  <c r="L38" i="3"/>
  <c r="L75" i="3" s="1"/>
  <c r="L44" i="3"/>
  <c r="L81" i="3" s="1"/>
  <c r="L54" i="3"/>
  <c r="L91" i="3" s="1"/>
  <c r="L33" i="3"/>
  <c r="L70" i="3" s="1"/>
  <c r="L28" i="3"/>
  <c r="L36" i="3"/>
  <c r="L73" i="3" s="1"/>
  <c r="L31" i="3"/>
  <c r="L68" i="3" s="1"/>
  <c r="L32" i="3"/>
  <c r="L69" i="3" s="1"/>
  <c r="L55" i="3"/>
  <c r="L92" i="3" s="1"/>
  <c r="L34" i="3"/>
  <c r="L71" i="3" s="1"/>
  <c r="L47" i="3"/>
  <c r="L84" i="3" s="1"/>
  <c r="L48" i="3"/>
  <c r="L85" i="3" s="1"/>
  <c r="L51" i="3"/>
  <c r="L88" i="3" s="1"/>
  <c r="L49" i="3"/>
  <c r="L86" i="3" s="1"/>
  <c r="L46" i="3"/>
  <c r="L83" i="3" s="1"/>
  <c r="L43" i="3"/>
  <c r="L80" i="3" s="1"/>
  <c r="L50" i="3"/>
  <c r="L87" i="3" s="1"/>
  <c r="L35" i="3"/>
  <c r="L72" i="3" s="1"/>
  <c r="L37" i="3"/>
  <c r="L74" i="3" s="1"/>
  <c r="L67" i="3" l="1"/>
  <c r="L65" i="3"/>
  <c r="M63" i="3"/>
  <c r="L79" i="3"/>
  <c r="N26" i="3"/>
  <c r="M45" i="3"/>
  <c r="M82" i="3" s="1"/>
  <c r="M56" i="3"/>
  <c r="M93" i="3" s="1"/>
  <c r="M38" i="3"/>
  <c r="M75" i="3" s="1"/>
  <c r="M52" i="3"/>
  <c r="M89" i="3" s="1"/>
  <c r="M44" i="3"/>
  <c r="M81" i="3" s="1"/>
  <c r="M39" i="3"/>
  <c r="M76" i="3" s="1"/>
  <c r="M33" i="3"/>
  <c r="M70" i="3" s="1"/>
  <c r="M53" i="3"/>
  <c r="M90" i="3" s="1"/>
  <c r="M54" i="3"/>
  <c r="M91" i="3" s="1"/>
  <c r="M34" i="3"/>
  <c r="M71" i="3" s="1"/>
  <c r="M31" i="3"/>
  <c r="M68" i="3" s="1"/>
  <c r="M40" i="3"/>
  <c r="M77" i="3" s="1"/>
  <c r="M28" i="3"/>
  <c r="M47" i="3"/>
  <c r="M84" i="3" s="1"/>
  <c r="M32" i="3"/>
  <c r="M69" i="3" s="1"/>
  <c r="M48" i="3"/>
  <c r="M85" i="3" s="1"/>
  <c r="M55" i="3"/>
  <c r="M92" i="3" s="1"/>
  <c r="M35" i="3"/>
  <c r="M72" i="3" s="1"/>
  <c r="M36" i="3"/>
  <c r="M73" i="3" s="1"/>
  <c r="M50" i="3"/>
  <c r="M87" i="3" s="1"/>
  <c r="M51" i="3"/>
  <c r="M88" i="3" s="1"/>
  <c r="M49" i="3"/>
  <c r="M86" i="3" s="1"/>
  <c r="M43" i="3"/>
  <c r="M80" i="3" s="1"/>
  <c r="M46" i="3"/>
  <c r="M83" i="3" s="1"/>
  <c r="M37" i="3"/>
  <c r="M74" i="3" s="1"/>
  <c r="L78" i="3" l="1"/>
  <c r="M65" i="3"/>
  <c r="N63" i="3"/>
  <c r="M79" i="3"/>
  <c r="M78" i="3" s="1"/>
  <c r="M67" i="3"/>
  <c r="O26" i="3"/>
  <c r="N45" i="3"/>
  <c r="N82" i="3" s="1"/>
  <c r="N38" i="3"/>
  <c r="N75" i="3" s="1"/>
  <c r="N53" i="3"/>
  <c r="N90" i="3" s="1"/>
  <c r="N31" i="3"/>
  <c r="N68" i="3" s="1"/>
  <c r="N28" i="3"/>
  <c r="N56" i="3"/>
  <c r="N93" i="3" s="1"/>
  <c r="N39" i="3"/>
  <c r="N76" i="3" s="1"/>
  <c r="N44" i="3"/>
  <c r="N81" i="3" s="1"/>
  <c r="N52" i="3"/>
  <c r="N89" i="3" s="1"/>
  <c r="N54" i="3"/>
  <c r="N91" i="3" s="1"/>
  <c r="N33" i="3"/>
  <c r="N70" i="3" s="1"/>
  <c r="N40" i="3"/>
  <c r="N77" i="3" s="1"/>
  <c r="N34" i="3"/>
  <c r="N71" i="3" s="1"/>
  <c r="N55" i="3"/>
  <c r="N92" i="3" s="1"/>
  <c r="N35" i="3"/>
  <c r="N72" i="3" s="1"/>
  <c r="N47" i="3"/>
  <c r="N84" i="3" s="1"/>
  <c r="N50" i="3"/>
  <c r="N87" i="3" s="1"/>
  <c r="N48" i="3"/>
  <c r="N85" i="3" s="1"/>
  <c r="N32" i="3"/>
  <c r="N69" i="3" s="1"/>
  <c r="N36" i="3"/>
  <c r="N46" i="3"/>
  <c r="N83" i="3" s="1"/>
  <c r="N51" i="3"/>
  <c r="N88" i="3" s="1"/>
  <c r="N43" i="3"/>
  <c r="N80" i="3" s="1"/>
  <c r="N49" i="3"/>
  <c r="N86" i="3" s="1"/>
  <c r="N37" i="3"/>
  <c r="N74" i="3" s="1"/>
  <c r="O36" i="3" l="1"/>
  <c r="O73" i="3" s="1"/>
  <c r="N73" i="3"/>
  <c r="N67" i="3" s="1"/>
  <c r="N79" i="3"/>
  <c r="N78" i="3" s="1"/>
  <c r="O63" i="3"/>
  <c r="N65" i="3"/>
  <c r="O46" i="3"/>
  <c r="O83" i="3" s="1"/>
  <c r="O50" i="3"/>
  <c r="O87" i="3" s="1"/>
  <c r="P26" i="3"/>
  <c r="O45" i="3"/>
  <c r="O82" i="3" s="1"/>
  <c r="O28" i="3"/>
  <c r="O38" i="3"/>
  <c r="O75" i="3" s="1"/>
  <c r="O31" i="3"/>
  <c r="O68" i="3" s="1"/>
  <c r="O34" i="3"/>
  <c r="O71" i="3" s="1"/>
  <c r="O56" i="3"/>
  <c r="O93" i="3" s="1"/>
  <c r="O54" i="3"/>
  <c r="O91" i="3" s="1"/>
  <c r="O40" i="3"/>
  <c r="O77" i="3" s="1"/>
  <c r="O33" i="3"/>
  <c r="O70" i="3" s="1"/>
  <c r="O53" i="3"/>
  <c r="O90" i="3" s="1"/>
  <c r="O39" i="3"/>
  <c r="O76" i="3" s="1"/>
  <c r="O52" i="3"/>
  <c r="O89" i="3" s="1"/>
  <c r="O44" i="3"/>
  <c r="O81" i="3" s="1"/>
  <c r="O48" i="3"/>
  <c r="O85" i="3" s="1"/>
  <c r="O55" i="3"/>
  <c r="O92" i="3" s="1"/>
  <c r="O51" i="3"/>
  <c r="O35" i="3"/>
  <c r="O72" i="3" s="1"/>
  <c r="O47" i="3"/>
  <c r="O84" i="3" s="1"/>
  <c r="O32" i="3"/>
  <c r="O69" i="3" s="1"/>
  <c r="O49" i="3"/>
  <c r="O43" i="3"/>
  <c r="O80" i="3" s="1"/>
  <c r="O37" i="3"/>
  <c r="P37" i="3" l="1"/>
  <c r="P74" i="3" s="1"/>
  <c r="O74" i="3"/>
  <c r="O67" i="3" s="1"/>
  <c r="P49" i="3"/>
  <c r="P86" i="3" s="1"/>
  <c r="O86" i="3"/>
  <c r="P51" i="3"/>
  <c r="P88" i="3" s="1"/>
  <c r="O88" i="3"/>
  <c r="O65" i="3"/>
  <c r="P63" i="3"/>
  <c r="Q26" i="3"/>
  <c r="P45" i="3"/>
  <c r="P82" i="3" s="1"/>
  <c r="P28" i="3"/>
  <c r="P53" i="3"/>
  <c r="P90" i="3" s="1"/>
  <c r="P56" i="3"/>
  <c r="P93" i="3" s="1"/>
  <c r="P33" i="3"/>
  <c r="P70" i="3" s="1"/>
  <c r="P44" i="3"/>
  <c r="P81" i="3" s="1"/>
  <c r="P40" i="3"/>
  <c r="P77" i="3" s="1"/>
  <c r="P54" i="3"/>
  <c r="P91" i="3" s="1"/>
  <c r="P34" i="3"/>
  <c r="P71" i="3" s="1"/>
  <c r="P39" i="3"/>
  <c r="P76" i="3" s="1"/>
  <c r="P38" i="3"/>
  <c r="P75" i="3" s="1"/>
  <c r="P31" i="3"/>
  <c r="P68" i="3" s="1"/>
  <c r="P50" i="3"/>
  <c r="P87" i="3" s="1"/>
  <c r="P36" i="3"/>
  <c r="P73" i="3" s="1"/>
  <c r="P52" i="3"/>
  <c r="P89" i="3" s="1"/>
  <c r="P46" i="3"/>
  <c r="P83" i="3" s="1"/>
  <c r="P48" i="3"/>
  <c r="P85" i="3" s="1"/>
  <c r="P35" i="3"/>
  <c r="P72" i="3" s="1"/>
  <c r="P55" i="3"/>
  <c r="P92" i="3" s="1"/>
  <c r="P47" i="3"/>
  <c r="P84" i="3" s="1"/>
  <c r="P32" i="3"/>
  <c r="P69" i="3" s="1"/>
  <c r="P43" i="3"/>
  <c r="P80" i="3" s="1"/>
  <c r="O79" i="3" l="1"/>
  <c r="O78" i="3" s="1"/>
  <c r="P79" i="3"/>
  <c r="P78" i="3" s="1"/>
  <c r="P65" i="3"/>
  <c r="Q63" i="3"/>
  <c r="P67" i="3"/>
  <c r="Q32" i="3"/>
  <c r="Q69" i="3" s="1"/>
  <c r="Q48" i="3"/>
  <c r="Q85" i="3" s="1"/>
  <c r="R26" i="3"/>
  <c r="Q45" i="3"/>
  <c r="Q82" i="3" s="1"/>
  <c r="Q28" i="3"/>
  <c r="Q40" i="3"/>
  <c r="Q77" i="3" s="1"/>
  <c r="Q33" i="3"/>
  <c r="Q70" i="3" s="1"/>
  <c r="Q53" i="3"/>
  <c r="Q90" i="3" s="1"/>
  <c r="Q56" i="3"/>
  <c r="Q93" i="3" s="1"/>
  <c r="Q34" i="3"/>
  <c r="Q71" i="3" s="1"/>
  <c r="Q38" i="3"/>
  <c r="Q75" i="3" s="1"/>
  <c r="Q31" i="3"/>
  <c r="Q68" i="3" s="1"/>
  <c r="Q50" i="3"/>
  <c r="Q87" i="3" s="1"/>
  <c r="Q44" i="3"/>
  <c r="Q81" i="3" s="1"/>
  <c r="Q54" i="3"/>
  <c r="Q91" i="3" s="1"/>
  <c r="Q46" i="3"/>
  <c r="Q83" i="3" s="1"/>
  <c r="Q39" i="3"/>
  <c r="Q76" i="3" s="1"/>
  <c r="Q47" i="3"/>
  <c r="Q84" i="3" s="1"/>
  <c r="Q51" i="3"/>
  <c r="Q88" i="3" s="1"/>
  <c r="Q55" i="3"/>
  <c r="Q92" i="3" s="1"/>
  <c r="Q35" i="3"/>
  <c r="Q72" i="3" s="1"/>
  <c r="Q52" i="3"/>
  <c r="Q89" i="3" s="1"/>
  <c r="Q49" i="3"/>
  <c r="Q86" i="3" s="1"/>
  <c r="Q43" i="3"/>
  <c r="Q80" i="3" s="1"/>
  <c r="Q36" i="3"/>
  <c r="Q73" i="3" s="1"/>
  <c r="Q37" i="3"/>
  <c r="Q74" i="3" s="1"/>
  <c r="Q79" i="3" l="1"/>
  <c r="Q78" i="3" s="1"/>
  <c r="R48" i="3"/>
  <c r="R85" i="3" s="1"/>
  <c r="Q65" i="3"/>
  <c r="R63" i="3"/>
  <c r="Q67" i="3"/>
  <c r="R49" i="3"/>
  <c r="R86" i="3" s="1"/>
  <c r="R51" i="3"/>
  <c r="R88" i="3" s="1"/>
  <c r="R35" i="3"/>
  <c r="R72" i="3" s="1"/>
  <c r="R43" i="3"/>
  <c r="R80" i="3" s="1"/>
  <c r="R37" i="3"/>
  <c r="R74" i="3" s="1"/>
  <c r="R55" i="3"/>
  <c r="R92" i="3" s="1"/>
  <c r="R46" i="3"/>
  <c r="R83" i="3" s="1"/>
  <c r="R36" i="3"/>
  <c r="R73" i="3" s="1"/>
  <c r="R47" i="3"/>
  <c r="R84" i="3" s="1"/>
  <c r="S26" i="3"/>
  <c r="S49" i="3" s="1"/>
  <c r="S86" i="3" s="1"/>
  <c r="R28" i="3"/>
  <c r="R45" i="3"/>
  <c r="R82" i="3" s="1"/>
  <c r="R56" i="3"/>
  <c r="R93" i="3" s="1"/>
  <c r="R33" i="3"/>
  <c r="R70" i="3" s="1"/>
  <c r="R40" i="3"/>
  <c r="R77" i="3" s="1"/>
  <c r="R53" i="3"/>
  <c r="R90" i="3" s="1"/>
  <c r="R44" i="3"/>
  <c r="R81" i="3" s="1"/>
  <c r="R31" i="3"/>
  <c r="R68" i="3" s="1"/>
  <c r="R52" i="3"/>
  <c r="R89" i="3" s="1"/>
  <c r="R38" i="3"/>
  <c r="R75" i="3" s="1"/>
  <c r="R50" i="3"/>
  <c r="R87" i="3" s="1"/>
  <c r="R39" i="3"/>
  <c r="R76" i="3" s="1"/>
  <c r="R54" i="3"/>
  <c r="R91" i="3" s="1"/>
  <c r="R34" i="3"/>
  <c r="R71" i="3" s="1"/>
  <c r="R32" i="3"/>
  <c r="R69" i="3" s="1"/>
  <c r="R67" i="3" l="1"/>
  <c r="S63" i="3"/>
  <c r="R65" i="3"/>
  <c r="R79" i="3"/>
  <c r="T26" i="3"/>
  <c r="T49" i="3" s="1"/>
  <c r="T86" i="3" s="1"/>
  <c r="S28" i="3"/>
  <c r="S45" i="3"/>
  <c r="S82" i="3" s="1"/>
  <c r="S40" i="3"/>
  <c r="S77" i="3" s="1"/>
  <c r="S36" i="3"/>
  <c r="S73" i="3" s="1"/>
  <c r="S56" i="3"/>
  <c r="S93" i="3" s="1"/>
  <c r="S34" i="3"/>
  <c r="S71" i="3" s="1"/>
  <c r="S31" i="3"/>
  <c r="S68" i="3" s="1"/>
  <c r="S52" i="3"/>
  <c r="S89" i="3" s="1"/>
  <c r="S44" i="3"/>
  <c r="S81" i="3" s="1"/>
  <c r="S53" i="3"/>
  <c r="S46" i="3"/>
  <c r="S83" i="3" s="1"/>
  <c r="S48" i="3"/>
  <c r="S85" i="3" s="1"/>
  <c r="S39" i="3"/>
  <c r="S76" i="3" s="1"/>
  <c r="S50" i="3"/>
  <c r="S54" i="3"/>
  <c r="S91" i="3" s="1"/>
  <c r="S43" i="3"/>
  <c r="S38" i="3"/>
  <c r="S75" i="3" s="1"/>
  <c r="S37" i="3"/>
  <c r="S33" i="3"/>
  <c r="S70" i="3" s="1"/>
  <c r="S32" i="3"/>
  <c r="S69" i="3" s="1"/>
  <c r="S55" i="3"/>
  <c r="S51" i="3"/>
  <c r="S88" i="3" s="1"/>
  <c r="S47" i="3"/>
  <c r="S84" i="3" s="1"/>
  <c r="S35" i="3"/>
  <c r="S72" i="3" s="1"/>
  <c r="R78" i="3" l="1"/>
  <c r="T53" i="3"/>
  <c r="T90" i="3" s="1"/>
  <c r="S90" i="3"/>
  <c r="T55" i="3"/>
  <c r="T92" i="3" s="1"/>
  <c r="S92" i="3"/>
  <c r="T43" i="3"/>
  <c r="T80" i="3" s="1"/>
  <c r="S80" i="3"/>
  <c r="T50" i="3"/>
  <c r="T87" i="3" s="1"/>
  <c r="S87" i="3"/>
  <c r="T63" i="3"/>
  <c r="S65" i="3"/>
  <c r="T37" i="3"/>
  <c r="T74" i="3" s="1"/>
  <c r="S74" i="3"/>
  <c r="T52" i="3"/>
  <c r="T89" i="3" s="1"/>
  <c r="T51" i="3"/>
  <c r="T88" i="3" s="1"/>
  <c r="T54" i="3"/>
  <c r="T91" i="3" s="1"/>
  <c r="T31" i="3"/>
  <c r="T68" i="3" s="1"/>
  <c r="T34" i="3"/>
  <c r="T71" i="3" s="1"/>
  <c r="T35" i="3"/>
  <c r="T72" i="3" s="1"/>
  <c r="T32" i="3"/>
  <c r="T69" i="3" s="1"/>
  <c r="T38" i="3"/>
  <c r="T75" i="3" s="1"/>
  <c r="T39" i="3"/>
  <c r="T76" i="3" s="1"/>
  <c r="T44" i="3"/>
  <c r="T81" i="3" s="1"/>
  <c r="U26" i="3"/>
  <c r="U49" i="3" s="1"/>
  <c r="U86" i="3" s="1"/>
  <c r="T28" i="3"/>
  <c r="T45" i="3"/>
  <c r="T82" i="3" s="1"/>
  <c r="T56" i="3"/>
  <c r="T93" i="3" s="1"/>
  <c r="T33" i="3"/>
  <c r="T70" i="3" s="1"/>
  <c r="T40" i="3"/>
  <c r="T77" i="3" s="1"/>
  <c r="T48" i="3"/>
  <c r="T36" i="3"/>
  <c r="T73" i="3" s="1"/>
  <c r="T46" i="3"/>
  <c r="T47" i="3"/>
  <c r="T84" i="3" s="1"/>
  <c r="S67" i="3" l="1"/>
  <c r="T67" i="3"/>
  <c r="U63" i="3"/>
  <c r="T65" i="3"/>
  <c r="S79" i="3"/>
  <c r="U46" i="3"/>
  <c r="U83" i="3" s="1"/>
  <c r="T83" i="3"/>
  <c r="U48" i="3"/>
  <c r="U85" i="3" s="1"/>
  <c r="T85" i="3"/>
  <c r="U47" i="3"/>
  <c r="U84" i="3" s="1"/>
  <c r="U55" i="3"/>
  <c r="U92" i="3" s="1"/>
  <c r="U54" i="3"/>
  <c r="U91" i="3" s="1"/>
  <c r="U56" i="3"/>
  <c r="U93" i="3" s="1"/>
  <c r="U52" i="3"/>
  <c r="U89" i="3" s="1"/>
  <c r="U43" i="3"/>
  <c r="U80" i="3" s="1"/>
  <c r="U38" i="3"/>
  <c r="U75" i="3" s="1"/>
  <c r="U37" i="3"/>
  <c r="U74" i="3" s="1"/>
  <c r="U32" i="3"/>
  <c r="U69" i="3" s="1"/>
  <c r="U31" i="3"/>
  <c r="U68" i="3" s="1"/>
  <c r="U44" i="3"/>
  <c r="U81" i="3" s="1"/>
  <c r="U34" i="3"/>
  <c r="U71" i="3" s="1"/>
  <c r="U35" i="3"/>
  <c r="U72" i="3" s="1"/>
  <c r="V26" i="3"/>
  <c r="U28" i="3"/>
  <c r="U45" i="3"/>
  <c r="U82" i="3" s="1"/>
  <c r="U33" i="3"/>
  <c r="U70" i="3" s="1"/>
  <c r="U40" i="3"/>
  <c r="U77" i="3" s="1"/>
  <c r="U36" i="3"/>
  <c r="U73" i="3" s="1"/>
  <c r="U39" i="3"/>
  <c r="U76" i="3" s="1"/>
  <c r="U50" i="3"/>
  <c r="U87" i="3" s="1"/>
  <c r="U53" i="3"/>
  <c r="U90" i="3" s="1"/>
  <c r="U51" i="3"/>
  <c r="U88" i="3" s="1"/>
  <c r="S78" i="3" l="1"/>
  <c r="T79" i="3"/>
  <c r="T78" i="3" s="1"/>
  <c r="V63" i="3"/>
  <c r="U65" i="3"/>
  <c r="U67" i="3"/>
  <c r="U79" i="3"/>
  <c r="U78" i="3" s="1"/>
  <c r="W26" i="3"/>
  <c r="V28" i="3"/>
  <c r="V56" i="3"/>
  <c r="V93" i="3" s="1"/>
  <c r="V37" i="3"/>
  <c r="V74" i="3" s="1"/>
  <c r="V33" i="3"/>
  <c r="V70" i="3" s="1"/>
  <c r="V46" i="3"/>
  <c r="V83" i="3" s="1"/>
  <c r="V55" i="3"/>
  <c r="V44" i="3"/>
  <c r="V81" i="3" s="1"/>
  <c r="V48" i="3"/>
  <c r="V40" i="3"/>
  <c r="V77" i="3" s="1"/>
  <c r="V50" i="3"/>
  <c r="V39" i="3"/>
  <c r="V76" i="3" s="1"/>
  <c r="V45" i="3"/>
  <c r="V82" i="3" s="1"/>
  <c r="V31" i="3"/>
  <c r="V68" i="3" s="1"/>
  <c r="V52" i="3"/>
  <c r="V47" i="3"/>
  <c r="V84" i="3" s="1"/>
  <c r="V38" i="3"/>
  <c r="V53" i="3"/>
  <c r="V90" i="3" s="1"/>
  <c r="V34" i="3"/>
  <c r="V43" i="3"/>
  <c r="V80" i="3" s="1"/>
  <c r="V51" i="3"/>
  <c r="V36" i="3"/>
  <c r="V73" i="3" s="1"/>
  <c r="V32" i="3"/>
  <c r="V35" i="3"/>
  <c r="V72" i="3" s="1"/>
  <c r="V54" i="3"/>
  <c r="V49" i="3"/>
  <c r="V86" i="3" s="1"/>
  <c r="W54" i="3" l="1"/>
  <c r="W91" i="3" s="1"/>
  <c r="V91" i="3"/>
  <c r="W51" i="3"/>
  <c r="W88" i="3" s="1"/>
  <c r="V88" i="3"/>
  <c r="W38" i="3"/>
  <c r="W75" i="3" s="1"/>
  <c r="V75" i="3"/>
  <c r="W48" i="3"/>
  <c r="W85" i="3" s="1"/>
  <c r="V85" i="3"/>
  <c r="W32" i="3"/>
  <c r="W69" i="3" s="1"/>
  <c r="V69" i="3"/>
  <c r="W34" i="3"/>
  <c r="W71" i="3" s="1"/>
  <c r="V71" i="3"/>
  <c r="W52" i="3"/>
  <c r="W89" i="3" s="1"/>
  <c r="V89" i="3"/>
  <c r="W50" i="3"/>
  <c r="W87" i="3" s="1"/>
  <c r="V87" i="3"/>
  <c r="W55" i="3"/>
  <c r="W92" i="3" s="1"/>
  <c r="V92" i="3"/>
  <c r="W63" i="3"/>
  <c r="V65" i="3"/>
  <c r="W33" i="3"/>
  <c r="W70" i="3" s="1"/>
  <c r="W35" i="3"/>
  <c r="W72" i="3" s="1"/>
  <c r="W43" i="3"/>
  <c r="W80" i="3" s="1"/>
  <c r="W47" i="3"/>
  <c r="W84" i="3" s="1"/>
  <c r="W39" i="3"/>
  <c r="W76" i="3" s="1"/>
  <c r="W44" i="3"/>
  <c r="W81" i="3" s="1"/>
  <c r="W49" i="3"/>
  <c r="W86" i="3" s="1"/>
  <c r="W36" i="3"/>
  <c r="W73" i="3" s="1"/>
  <c r="W53" i="3"/>
  <c r="W90" i="3" s="1"/>
  <c r="W31" i="3"/>
  <c r="W68" i="3" s="1"/>
  <c r="W37" i="3"/>
  <c r="W74" i="3" s="1"/>
  <c r="W46" i="3"/>
  <c r="W83" i="3" s="1"/>
  <c r="X26" i="3"/>
  <c r="W28" i="3"/>
  <c r="W45" i="3"/>
  <c r="W82" i="3" s="1"/>
  <c r="W56" i="3"/>
  <c r="W93" i="3" s="1"/>
  <c r="W40" i="3"/>
  <c r="W77" i="3" s="1"/>
  <c r="V67" i="3" l="1"/>
  <c r="V79" i="3"/>
  <c r="W79" i="3"/>
  <c r="W78" i="3" s="1"/>
  <c r="W67" i="3"/>
  <c r="W65" i="3"/>
  <c r="X63" i="3"/>
  <c r="X44" i="3"/>
  <c r="X81" i="3" s="1"/>
  <c r="X54" i="3"/>
  <c r="X91" i="3" s="1"/>
  <c r="X40" i="3"/>
  <c r="X77" i="3" s="1"/>
  <c r="X36" i="3"/>
  <c r="X73" i="3" s="1"/>
  <c r="X56" i="3"/>
  <c r="X93" i="3" s="1"/>
  <c r="X33" i="3"/>
  <c r="X70" i="3" s="1"/>
  <c r="X43" i="3"/>
  <c r="X80" i="3" s="1"/>
  <c r="X34" i="3"/>
  <c r="X71" i="3" s="1"/>
  <c r="X46" i="3"/>
  <c r="X83" i="3" s="1"/>
  <c r="X49" i="3"/>
  <c r="X86" i="3" s="1"/>
  <c r="X55" i="3"/>
  <c r="X92" i="3" s="1"/>
  <c r="X32" i="3"/>
  <c r="X69" i="3" s="1"/>
  <c r="X48" i="3"/>
  <c r="X85" i="3" s="1"/>
  <c r="X38" i="3"/>
  <c r="X75" i="3" s="1"/>
  <c r="X31" i="3"/>
  <c r="X68" i="3" s="1"/>
  <c r="X37" i="3"/>
  <c r="X74" i="3" s="1"/>
  <c r="X50" i="3"/>
  <c r="X87" i="3" s="1"/>
  <c r="Y26" i="3"/>
  <c r="X28" i="3"/>
  <c r="X45" i="3"/>
  <c r="X82" i="3" s="1"/>
  <c r="X47" i="3"/>
  <c r="X84" i="3" s="1"/>
  <c r="X51" i="3"/>
  <c r="X53" i="3"/>
  <c r="X90" i="3" s="1"/>
  <c r="X39" i="3"/>
  <c r="X76" i="3" s="1"/>
  <c r="X52" i="3"/>
  <c r="X89" i="3" s="1"/>
  <c r="X35" i="3"/>
  <c r="Y43" i="3" l="1"/>
  <c r="Y80" i="3" s="1"/>
  <c r="V78" i="3"/>
  <c r="X65" i="3"/>
  <c r="Y63" i="3"/>
  <c r="Y51" i="3"/>
  <c r="Y88" i="3" s="1"/>
  <c r="X88" i="3"/>
  <c r="X79" i="3" s="1"/>
  <c r="X78" i="3" s="1"/>
  <c r="Y35" i="3"/>
  <c r="Y72" i="3" s="1"/>
  <c r="X72" i="3"/>
  <c r="X67" i="3" s="1"/>
  <c r="Y53" i="3"/>
  <c r="Y90" i="3" s="1"/>
  <c r="Y32" i="3"/>
  <c r="Y69" i="3" s="1"/>
  <c r="Y52" i="3"/>
  <c r="Y89" i="3" s="1"/>
  <c r="Y56" i="3"/>
  <c r="Y93" i="3" s="1"/>
  <c r="Y38" i="3"/>
  <c r="Y75" i="3" s="1"/>
  <c r="Y39" i="3"/>
  <c r="Y76" i="3" s="1"/>
  <c r="Y50" i="3"/>
  <c r="Y87" i="3" s="1"/>
  <c r="Y34" i="3"/>
  <c r="Y71" i="3" s="1"/>
  <c r="Y48" i="3"/>
  <c r="Y85" i="3" s="1"/>
  <c r="Y55" i="3"/>
  <c r="Y92" i="3" s="1"/>
  <c r="Z26" i="3"/>
  <c r="Y28" i="3"/>
  <c r="Y45" i="3"/>
  <c r="Y82" i="3" s="1"/>
  <c r="Y37" i="3"/>
  <c r="Y74" i="3" s="1"/>
  <c r="Y36" i="3"/>
  <c r="Y73" i="3" s="1"/>
  <c r="Y49" i="3"/>
  <c r="Y86" i="3" s="1"/>
  <c r="Y54" i="3"/>
  <c r="Y91" i="3" s="1"/>
  <c r="Y47" i="3"/>
  <c r="Y84" i="3" s="1"/>
  <c r="Y40" i="3"/>
  <c r="Y77" i="3" s="1"/>
  <c r="Y31" i="3"/>
  <c r="Y68" i="3" s="1"/>
  <c r="Y33" i="3"/>
  <c r="Y70" i="3" s="1"/>
  <c r="Y46" i="3"/>
  <c r="Y83" i="3" s="1"/>
  <c r="Y44" i="3"/>
  <c r="Y81" i="3" s="1"/>
  <c r="Z53" i="3" l="1"/>
  <c r="Z90" i="3" s="1"/>
  <c r="Y79" i="3"/>
  <c r="Y78" i="3" s="1"/>
  <c r="Y67" i="3"/>
  <c r="Z63" i="3"/>
  <c r="Y65" i="3"/>
  <c r="Z52" i="3"/>
  <c r="Z89" i="3" s="1"/>
  <c r="Z32" i="3"/>
  <c r="Z69" i="3" s="1"/>
  <c r="Z44" i="3"/>
  <c r="Z81" i="3" s="1"/>
  <c r="Z54" i="3"/>
  <c r="Z91" i="3" s="1"/>
  <c r="Z45" i="3"/>
  <c r="Z82" i="3" s="1"/>
  <c r="Z36" i="3"/>
  <c r="Z73" i="3" s="1"/>
  <c r="Z34" i="3"/>
  <c r="Z71" i="3" s="1"/>
  <c r="Z50" i="3"/>
  <c r="Z87" i="3" s="1"/>
  <c r="Z31" i="3"/>
  <c r="Z68" i="3" s="1"/>
  <c r="Z35" i="3"/>
  <c r="Z72" i="3" s="1"/>
  <c r="Z49" i="3"/>
  <c r="Z86" i="3" s="1"/>
  <c r="Z38" i="3"/>
  <c r="Z75" i="3" s="1"/>
  <c r="AA26" i="3"/>
  <c r="AA52" i="3" s="1"/>
  <c r="AA89" i="3" s="1"/>
  <c r="Z28" i="3"/>
  <c r="Z33" i="3"/>
  <c r="Z70" i="3" s="1"/>
  <c r="Z40" i="3"/>
  <c r="Z77" i="3" s="1"/>
  <c r="Z55" i="3"/>
  <c r="Z92" i="3" s="1"/>
  <c r="Z56" i="3"/>
  <c r="Z93" i="3" s="1"/>
  <c r="Z46" i="3"/>
  <c r="Z83" i="3" s="1"/>
  <c r="Z47" i="3"/>
  <c r="Z84" i="3" s="1"/>
  <c r="Z39" i="3"/>
  <c r="Z76" i="3" s="1"/>
  <c r="Z37" i="3"/>
  <c r="Z74" i="3" s="1"/>
  <c r="Z51" i="3"/>
  <c r="Z88" i="3" s="1"/>
  <c r="Z48" i="3"/>
  <c r="Z85" i="3" s="1"/>
  <c r="Z43" i="3"/>
  <c r="Z80" i="3" s="1"/>
  <c r="Z79" i="3" l="1"/>
  <c r="Z78" i="3" s="1"/>
  <c r="Z67" i="3"/>
  <c r="AA63" i="3"/>
  <c r="Z65" i="3"/>
  <c r="AA51" i="3"/>
  <c r="AA88" i="3" s="1"/>
  <c r="AA46" i="3"/>
  <c r="AA83" i="3" s="1"/>
  <c r="AA54" i="3"/>
  <c r="AA91" i="3" s="1"/>
  <c r="AA33" i="3"/>
  <c r="AA70" i="3" s="1"/>
  <c r="AA43" i="3"/>
  <c r="AA80" i="3" s="1"/>
  <c r="AA39" i="3"/>
  <c r="AA76" i="3" s="1"/>
  <c r="AA48" i="3"/>
  <c r="AA85" i="3" s="1"/>
  <c r="AA47" i="3"/>
  <c r="AA84" i="3" s="1"/>
  <c r="AA56" i="3"/>
  <c r="AA93" i="3" s="1"/>
  <c r="AA55" i="3"/>
  <c r="AA92" i="3" s="1"/>
  <c r="AA37" i="3"/>
  <c r="AA74" i="3" s="1"/>
  <c r="AA36" i="3"/>
  <c r="AA73" i="3" s="1"/>
  <c r="AA53" i="3"/>
  <c r="AA90" i="3" s="1"/>
  <c r="AA35" i="3"/>
  <c r="AA72" i="3" s="1"/>
  <c r="AA31" i="3"/>
  <c r="AA68" i="3" s="1"/>
  <c r="AB26" i="3"/>
  <c r="AA28" i="3"/>
  <c r="AA45" i="3"/>
  <c r="AA82" i="3" s="1"/>
  <c r="AA40" i="3"/>
  <c r="AA77" i="3" s="1"/>
  <c r="AA38" i="3"/>
  <c r="AA50" i="3"/>
  <c r="AA87" i="3" s="1"/>
  <c r="AA44" i="3"/>
  <c r="AA32" i="3"/>
  <c r="AA69" i="3" s="1"/>
  <c r="AA49" i="3"/>
  <c r="AA34" i="3"/>
  <c r="AA71" i="3" s="1"/>
  <c r="AB46" i="3" l="1"/>
  <c r="AB83" i="3" s="1"/>
  <c r="AB49" i="3"/>
  <c r="AB86" i="3" s="1"/>
  <c r="AA86" i="3"/>
  <c r="AB44" i="3"/>
  <c r="AB81" i="3" s="1"/>
  <c r="AA81" i="3"/>
  <c r="AA79" i="3" s="1"/>
  <c r="AA78" i="3" s="1"/>
  <c r="AA65" i="3"/>
  <c r="AB63" i="3"/>
  <c r="AB38" i="3"/>
  <c r="AB75" i="3" s="1"/>
  <c r="AA75" i="3"/>
  <c r="AA67" i="3" s="1"/>
  <c r="AB51" i="3"/>
  <c r="AB88" i="3" s="1"/>
  <c r="AB34" i="3"/>
  <c r="AB71" i="3" s="1"/>
  <c r="AB43" i="3"/>
  <c r="AB80" i="3" s="1"/>
  <c r="AB37" i="3"/>
  <c r="AB74" i="3" s="1"/>
  <c r="AB32" i="3"/>
  <c r="AB69" i="3" s="1"/>
  <c r="AB50" i="3"/>
  <c r="AB87" i="3" s="1"/>
  <c r="AC26" i="3"/>
  <c r="AC51" i="3" s="1"/>
  <c r="AC88" i="3" s="1"/>
  <c r="AB28" i="3"/>
  <c r="AB33" i="3"/>
  <c r="AB70" i="3" s="1"/>
  <c r="AB48" i="3"/>
  <c r="AB85" i="3" s="1"/>
  <c r="AB53" i="3"/>
  <c r="AB35" i="3"/>
  <c r="AB72" i="3" s="1"/>
  <c r="AB40" i="3"/>
  <c r="AB77" i="3" s="1"/>
  <c r="AB55" i="3"/>
  <c r="AB31" i="3"/>
  <c r="AB54" i="3"/>
  <c r="AB39" i="3"/>
  <c r="AB47" i="3"/>
  <c r="AB45" i="3"/>
  <c r="AB36" i="3"/>
  <c r="AB56" i="3"/>
  <c r="AB52" i="3"/>
  <c r="AC36" i="3" l="1"/>
  <c r="AC73" i="3" s="1"/>
  <c r="AB73" i="3"/>
  <c r="AC54" i="3"/>
  <c r="AC91" i="3" s="1"/>
  <c r="AB91" i="3"/>
  <c r="AC63" i="3"/>
  <c r="AB65" i="3"/>
  <c r="AC45" i="3"/>
  <c r="AC82" i="3" s="1"/>
  <c r="AB82" i="3"/>
  <c r="AC31" i="3"/>
  <c r="AC68" i="3" s="1"/>
  <c r="AB68" i="3"/>
  <c r="AC53" i="3"/>
  <c r="AC90" i="3" s="1"/>
  <c r="AB90" i="3"/>
  <c r="AC52" i="3"/>
  <c r="AC89" i="3" s="1"/>
  <c r="AB89" i="3"/>
  <c r="AC47" i="3"/>
  <c r="AC84" i="3" s="1"/>
  <c r="AB84" i="3"/>
  <c r="AC55" i="3"/>
  <c r="AC92" i="3" s="1"/>
  <c r="AB92" i="3"/>
  <c r="AC56" i="3"/>
  <c r="AC93" i="3" s="1"/>
  <c r="AB93" i="3"/>
  <c r="AC39" i="3"/>
  <c r="AC76" i="3" s="1"/>
  <c r="AB76" i="3"/>
  <c r="AC34" i="3"/>
  <c r="AC71" i="3" s="1"/>
  <c r="AC35" i="3"/>
  <c r="AC72" i="3" s="1"/>
  <c r="AD26" i="3"/>
  <c r="AD56" i="3" s="1"/>
  <c r="AD93" i="3" s="1"/>
  <c r="AC28" i="3"/>
  <c r="AC33" i="3"/>
  <c r="AC70" i="3" s="1"/>
  <c r="AC32" i="3"/>
  <c r="AC69" i="3" s="1"/>
  <c r="AC44" i="3"/>
  <c r="AC48" i="3"/>
  <c r="AC85" i="3" s="1"/>
  <c r="AC38" i="3"/>
  <c r="AC46" i="3"/>
  <c r="AC37" i="3"/>
  <c r="AC49" i="3"/>
  <c r="AC40" i="3"/>
  <c r="AC43" i="3"/>
  <c r="AC50" i="3"/>
  <c r="AD52" i="3" l="1"/>
  <c r="AD89" i="3" s="1"/>
  <c r="AB79" i="3"/>
  <c r="AB78" i="3" s="1"/>
  <c r="AD47" i="3"/>
  <c r="AD84" i="3" s="1"/>
  <c r="AD51" i="3"/>
  <c r="AD88" i="3" s="1"/>
  <c r="AD50" i="3"/>
  <c r="AD87" i="3" s="1"/>
  <c r="AC87" i="3"/>
  <c r="AD34" i="3"/>
  <c r="AD71" i="3" s="1"/>
  <c r="AD43" i="3"/>
  <c r="AD80" i="3" s="1"/>
  <c r="AC80" i="3"/>
  <c r="AD38" i="3"/>
  <c r="AD75" i="3" s="1"/>
  <c r="AC75" i="3"/>
  <c r="AD40" i="3"/>
  <c r="AD77" i="3" s="1"/>
  <c r="AC77" i="3"/>
  <c r="AD37" i="3"/>
  <c r="AD74" i="3" s="1"/>
  <c r="AC74" i="3"/>
  <c r="AB67" i="3"/>
  <c r="AD49" i="3"/>
  <c r="AD86" i="3" s="1"/>
  <c r="AC86" i="3"/>
  <c r="AD46" i="3"/>
  <c r="AD83" i="3" s="1"/>
  <c r="AC83" i="3"/>
  <c r="AD44" i="3"/>
  <c r="AD81" i="3" s="1"/>
  <c r="AC81" i="3"/>
  <c r="AC67" i="3"/>
  <c r="AC65" i="3"/>
  <c r="AD63" i="3"/>
  <c r="AD54" i="3"/>
  <c r="AD91" i="3" s="1"/>
  <c r="AD45" i="3"/>
  <c r="AD82" i="3" s="1"/>
  <c r="AD31" i="3"/>
  <c r="AD68" i="3" s="1"/>
  <c r="AD32" i="3"/>
  <c r="AD69" i="3" s="1"/>
  <c r="AE26" i="3"/>
  <c r="AD28" i="3"/>
  <c r="AD33" i="3"/>
  <c r="AD70" i="3" s="1"/>
  <c r="AD53" i="3"/>
  <c r="AD90" i="3" s="1"/>
  <c r="AD35" i="3"/>
  <c r="AD72" i="3" s="1"/>
  <c r="AD55" i="3"/>
  <c r="AD92" i="3" s="1"/>
  <c r="AD48" i="3"/>
  <c r="AD85" i="3" s="1"/>
  <c r="AD36" i="3"/>
  <c r="AD73" i="3" s="1"/>
  <c r="AD39" i="3"/>
  <c r="AD76" i="3" s="1"/>
  <c r="AE51" i="3" l="1"/>
  <c r="AE88" i="3" s="1"/>
  <c r="AD79" i="3"/>
  <c r="AD67" i="3"/>
  <c r="AE63" i="3"/>
  <c r="AD65" i="3"/>
  <c r="AC79" i="3"/>
  <c r="AC78" i="3" s="1"/>
  <c r="AE35" i="3"/>
  <c r="AE72" i="3" s="1"/>
  <c r="AE36" i="3"/>
  <c r="AE73" i="3" s="1"/>
  <c r="AE39" i="3"/>
  <c r="AE76" i="3" s="1"/>
  <c r="AE52" i="3"/>
  <c r="AE89" i="3" s="1"/>
  <c r="AE34" i="3"/>
  <c r="AE71" i="3" s="1"/>
  <c r="AE53" i="3"/>
  <c r="AE90" i="3" s="1"/>
  <c r="AE37" i="3"/>
  <c r="AE74" i="3" s="1"/>
  <c r="AE48" i="3"/>
  <c r="AE85" i="3" s="1"/>
  <c r="AE47" i="3"/>
  <c r="AE84" i="3" s="1"/>
  <c r="AE38" i="3"/>
  <c r="AE75" i="3" s="1"/>
  <c r="AE32" i="3"/>
  <c r="AE69" i="3" s="1"/>
  <c r="AE40" i="3"/>
  <c r="AE77" i="3" s="1"/>
  <c r="AE56" i="3"/>
  <c r="AE93" i="3" s="1"/>
  <c r="AE43" i="3"/>
  <c r="AE80" i="3" s="1"/>
  <c r="AE55" i="3"/>
  <c r="AE92" i="3" s="1"/>
  <c r="AE50" i="3"/>
  <c r="AE87" i="3" s="1"/>
  <c r="AE46" i="3"/>
  <c r="AE83" i="3" s="1"/>
  <c r="AE31" i="3"/>
  <c r="AE68" i="3" s="1"/>
  <c r="AE33" i="3"/>
  <c r="AE70" i="3" s="1"/>
  <c r="AE44" i="3"/>
  <c r="AE81" i="3" s="1"/>
  <c r="AE49" i="3"/>
  <c r="AE86" i="3" s="1"/>
  <c r="AE45" i="3"/>
  <c r="AE82" i="3" s="1"/>
  <c r="AF26" i="3"/>
  <c r="AE28" i="3"/>
  <c r="AE54" i="3"/>
  <c r="AE91" i="3" s="1"/>
  <c r="AD78" i="3" l="1"/>
  <c r="AE65" i="3"/>
  <c r="AF63" i="3"/>
  <c r="AE67" i="3"/>
  <c r="AE79" i="3"/>
  <c r="AE78" i="3" s="1"/>
  <c r="AF54" i="3"/>
  <c r="AF91" i="3" s="1"/>
  <c r="AG26" i="3"/>
  <c r="AF28" i="3"/>
  <c r="AF49" i="3"/>
  <c r="AF86" i="3" s="1"/>
  <c r="AF35" i="3"/>
  <c r="AF72" i="3" s="1"/>
  <c r="AF46" i="3"/>
  <c r="AF52" i="3"/>
  <c r="AF38" i="3"/>
  <c r="AF75" i="3" s="1"/>
  <c r="AF53" i="3"/>
  <c r="AF90" i="3" s="1"/>
  <c r="AF39" i="3"/>
  <c r="AF44" i="3"/>
  <c r="AF50" i="3"/>
  <c r="AF87" i="3" s="1"/>
  <c r="AF56" i="3"/>
  <c r="AF47" i="3"/>
  <c r="AF34" i="3"/>
  <c r="AF45" i="3"/>
  <c r="AF33" i="3"/>
  <c r="AF55" i="3"/>
  <c r="AF40" i="3"/>
  <c r="AF48" i="3"/>
  <c r="AF36" i="3"/>
  <c r="AF31" i="3"/>
  <c r="AF43" i="3"/>
  <c r="AF32" i="3"/>
  <c r="AF37" i="3"/>
  <c r="AF51" i="3"/>
  <c r="AG54" i="3" l="1"/>
  <c r="AG91" i="3" s="1"/>
  <c r="AG40" i="3"/>
  <c r="AG77" i="3" s="1"/>
  <c r="AF77" i="3"/>
  <c r="AG32" i="3"/>
  <c r="AG69" i="3" s="1"/>
  <c r="AF69" i="3"/>
  <c r="AG48" i="3"/>
  <c r="AG85" i="3" s="1"/>
  <c r="AF85" i="3"/>
  <c r="AG45" i="3"/>
  <c r="AG82" i="3" s="1"/>
  <c r="AF82" i="3"/>
  <c r="AG56" i="3"/>
  <c r="AG93" i="3" s="1"/>
  <c r="AF93" i="3"/>
  <c r="AG43" i="3"/>
  <c r="AG80" i="3" s="1"/>
  <c r="AF80" i="3"/>
  <c r="AG51" i="3"/>
  <c r="AG88" i="3" s="1"/>
  <c r="AF88" i="3"/>
  <c r="AG31" i="3"/>
  <c r="AG68" i="3" s="1"/>
  <c r="AF68" i="3"/>
  <c r="AG55" i="3"/>
  <c r="AG92" i="3" s="1"/>
  <c r="AF92" i="3"/>
  <c r="AG34" i="3"/>
  <c r="AG71" i="3" s="1"/>
  <c r="AF71" i="3"/>
  <c r="AG44" i="3"/>
  <c r="AG81" i="3" s="1"/>
  <c r="AF81" i="3"/>
  <c r="AG52" i="3"/>
  <c r="AG89" i="3" s="1"/>
  <c r="AF89" i="3"/>
  <c r="AF65" i="3"/>
  <c r="AG63" i="3"/>
  <c r="AG37" i="3"/>
  <c r="AG74" i="3" s="1"/>
  <c r="AF74" i="3"/>
  <c r="AG36" i="3"/>
  <c r="AG73" i="3" s="1"/>
  <c r="AF73" i="3"/>
  <c r="AG33" i="3"/>
  <c r="AG70" i="3" s="1"/>
  <c r="AF70" i="3"/>
  <c r="AG47" i="3"/>
  <c r="AG84" i="3" s="1"/>
  <c r="AF84" i="3"/>
  <c r="AG39" i="3"/>
  <c r="AG76" i="3" s="1"/>
  <c r="AF76" i="3"/>
  <c r="AG46" i="3"/>
  <c r="AG83" i="3" s="1"/>
  <c r="AF83" i="3"/>
  <c r="AG50" i="3"/>
  <c r="AG87" i="3" s="1"/>
  <c r="AG53" i="3"/>
  <c r="AG90" i="3" s="1"/>
  <c r="AG38" i="3"/>
  <c r="AG75" i="3" s="1"/>
  <c r="AG35" i="3"/>
  <c r="AG72" i="3" s="1"/>
  <c r="AG49" i="3"/>
  <c r="AG86" i="3" s="1"/>
  <c r="AH26" i="3"/>
  <c r="AG28" i="3"/>
  <c r="AH48" i="3" l="1"/>
  <c r="AH85" i="3" s="1"/>
  <c r="AF67" i="3"/>
  <c r="AF79" i="3"/>
  <c r="AG67" i="3"/>
  <c r="AG79" i="3"/>
  <c r="AG78" i="3" s="1"/>
  <c r="AH63" i="3"/>
  <c r="AG65" i="3"/>
  <c r="AH47" i="3"/>
  <c r="AH84" i="3" s="1"/>
  <c r="AH46" i="3"/>
  <c r="AH83" i="3" s="1"/>
  <c r="AH36" i="3"/>
  <c r="AH73" i="3" s="1"/>
  <c r="AH34" i="3"/>
  <c r="AH71" i="3" s="1"/>
  <c r="AH49" i="3"/>
  <c r="AH86" i="3" s="1"/>
  <c r="AH40" i="3"/>
  <c r="AH77" i="3" s="1"/>
  <c r="AH56" i="3"/>
  <c r="AH93" i="3" s="1"/>
  <c r="AH39" i="3"/>
  <c r="AH76" i="3" s="1"/>
  <c r="AH37" i="3"/>
  <c r="AH74" i="3" s="1"/>
  <c r="AH55" i="3"/>
  <c r="AH92" i="3" s="1"/>
  <c r="AH38" i="3"/>
  <c r="AH75" i="3" s="1"/>
  <c r="AH43" i="3"/>
  <c r="AH80" i="3" s="1"/>
  <c r="AH45" i="3"/>
  <c r="AH82" i="3" s="1"/>
  <c r="AH52" i="3"/>
  <c r="AH89" i="3" s="1"/>
  <c r="AH31" i="3"/>
  <c r="AH68" i="3" s="1"/>
  <c r="AH50" i="3"/>
  <c r="AH87" i="3" s="1"/>
  <c r="AH35" i="3"/>
  <c r="AH72" i="3" s="1"/>
  <c r="AI26" i="3"/>
  <c r="AH28" i="3"/>
  <c r="AH33" i="3"/>
  <c r="AH70" i="3" s="1"/>
  <c r="AH44" i="3"/>
  <c r="AH81" i="3" s="1"/>
  <c r="AH51" i="3"/>
  <c r="AH54" i="3"/>
  <c r="AH91" i="3" s="1"/>
  <c r="AH53" i="3"/>
  <c r="AH90" i="3" s="1"/>
  <c r="AH32" i="3"/>
  <c r="AF78" i="3" l="1"/>
  <c r="AI32" i="3"/>
  <c r="AI69" i="3" s="1"/>
  <c r="AH69" i="3"/>
  <c r="AH67" i="3" s="1"/>
  <c r="AI51" i="3"/>
  <c r="AI88" i="3" s="1"/>
  <c r="AH88" i="3"/>
  <c r="AI63" i="3"/>
  <c r="AH65" i="3"/>
  <c r="AI44" i="3"/>
  <c r="AI81" i="3" s="1"/>
  <c r="AI54" i="3"/>
  <c r="AI91" i="3" s="1"/>
  <c r="AI31" i="3"/>
  <c r="AI68" i="3" s="1"/>
  <c r="AI56" i="3"/>
  <c r="AI93" i="3" s="1"/>
  <c r="AI36" i="3"/>
  <c r="AI73" i="3" s="1"/>
  <c r="AJ26" i="3"/>
  <c r="AJ32" i="3" s="1"/>
  <c r="AJ69" i="3" s="1"/>
  <c r="AI28" i="3"/>
  <c r="AI38" i="3"/>
  <c r="AI75" i="3" s="1"/>
  <c r="AI52" i="3"/>
  <c r="AI89" i="3" s="1"/>
  <c r="AI55" i="3"/>
  <c r="AI92" i="3" s="1"/>
  <c r="AI40" i="3"/>
  <c r="AI77" i="3" s="1"/>
  <c r="AI46" i="3"/>
  <c r="AI83" i="3" s="1"/>
  <c r="AI35" i="3"/>
  <c r="AI72" i="3" s="1"/>
  <c r="AI45" i="3"/>
  <c r="AI37" i="3"/>
  <c r="AI74" i="3" s="1"/>
  <c r="AI49" i="3"/>
  <c r="AI86" i="3" s="1"/>
  <c r="AI47" i="3"/>
  <c r="AI84" i="3" s="1"/>
  <c r="AI53" i="3"/>
  <c r="AI90" i="3" s="1"/>
  <c r="AI33" i="3"/>
  <c r="AI50" i="3"/>
  <c r="AI87" i="3" s="1"/>
  <c r="AI43" i="3"/>
  <c r="AI39" i="3"/>
  <c r="AI76" i="3" s="1"/>
  <c r="AI34" i="3"/>
  <c r="AI48" i="3"/>
  <c r="AI85" i="3" s="1"/>
  <c r="AH79" i="3" l="1"/>
  <c r="AJ45" i="3"/>
  <c r="AJ82" i="3" s="1"/>
  <c r="AI82" i="3"/>
  <c r="AJ34" i="3"/>
  <c r="AJ71" i="3" s="1"/>
  <c r="AI71" i="3"/>
  <c r="AJ33" i="3"/>
  <c r="AJ70" i="3" s="1"/>
  <c r="AI70" i="3"/>
  <c r="AJ63" i="3"/>
  <c r="AI65" i="3"/>
  <c r="AJ43" i="3"/>
  <c r="AJ80" i="3" s="1"/>
  <c r="AI80" i="3"/>
  <c r="AI79" i="3" s="1"/>
  <c r="AI78" i="3" s="1"/>
  <c r="AJ55" i="3"/>
  <c r="AJ92" i="3" s="1"/>
  <c r="AJ48" i="3"/>
  <c r="AJ85" i="3" s="1"/>
  <c r="AJ50" i="3"/>
  <c r="AJ87" i="3" s="1"/>
  <c r="AJ47" i="3"/>
  <c r="AJ84" i="3" s="1"/>
  <c r="AJ35" i="3"/>
  <c r="AJ72" i="3" s="1"/>
  <c r="AJ39" i="3"/>
  <c r="AJ76" i="3" s="1"/>
  <c r="AJ53" i="3"/>
  <c r="AJ90" i="3" s="1"/>
  <c r="AJ37" i="3"/>
  <c r="AJ74" i="3" s="1"/>
  <c r="AJ46" i="3"/>
  <c r="AJ83" i="3" s="1"/>
  <c r="AJ38" i="3"/>
  <c r="AJ75" i="3" s="1"/>
  <c r="AJ36" i="3"/>
  <c r="AJ73" i="3" s="1"/>
  <c r="AJ40" i="3"/>
  <c r="AJ77" i="3" s="1"/>
  <c r="AJ56" i="3"/>
  <c r="AJ93" i="3" s="1"/>
  <c r="AK26" i="3"/>
  <c r="AK32" i="3" s="1"/>
  <c r="AK69" i="3" s="1"/>
  <c r="AJ28" i="3"/>
  <c r="AJ31" i="3"/>
  <c r="AJ68" i="3" s="1"/>
  <c r="AJ49" i="3"/>
  <c r="AJ86" i="3" s="1"/>
  <c r="AJ44" i="3"/>
  <c r="AJ52" i="3"/>
  <c r="AJ89" i="3" s="1"/>
  <c r="AJ51" i="3"/>
  <c r="AJ88" i="3" s="1"/>
  <c r="AJ54" i="3"/>
  <c r="AI67" i="3" l="1"/>
  <c r="AH78" i="3"/>
  <c r="AJ67" i="3"/>
  <c r="AK44" i="3"/>
  <c r="AK81" i="3" s="1"/>
  <c r="AJ81" i="3"/>
  <c r="AJ79" i="3" s="1"/>
  <c r="AJ65" i="3"/>
  <c r="AK63" i="3"/>
  <c r="AK54" i="3"/>
  <c r="AK91" i="3" s="1"/>
  <c r="AJ91" i="3"/>
  <c r="AK49" i="3"/>
  <c r="AK86" i="3" s="1"/>
  <c r="AK52" i="3"/>
  <c r="AK89" i="3" s="1"/>
  <c r="AK34" i="3"/>
  <c r="AK71" i="3" s="1"/>
  <c r="AK50" i="3"/>
  <c r="AK87" i="3" s="1"/>
  <c r="AK46" i="3"/>
  <c r="AK83" i="3" s="1"/>
  <c r="AL26" i="3"/>
  <c r="AL44" i="3" s="1"/>
  <c r="AL81" i="3" s="1"/>
  <c r="AK28" i="3"/>
  <c r="AK56" i="3"/>
  <c r="AK93" i="3" s="1"/>
  <c r="AK43" i="3"/>
  <c r="AK80" i="3" s="1"/>
  <c r="AK37" i="3"/>
  <c r="AK74" i="3" s="1"/>
  <c r="AK48" i="3"/>
  <c r="AK85" i="3" s="1"/>
  <c r="AK55" i="3"/>
  <c r="AK40" i="3"/>
  <c r="AK77" i="3" s="1"/>
  <c r="AK36" i="3"/>
  <c r="AK53" i="3"/>
  <c r="AK90" i="3" s="1"/>
  <c r="AK47" i="3"/>
  <c r="AK84" i="3" s="1"/>
  <c r="AK51" i="3"/>
  <c r="AK33" i="3"/>
  <c r="AK70" i="3" s="1"/>
  <c r="AK31" i="3"/>
  <c r="AK35" i="3"/>
  <c r="AK72" i="3" s="1"/>
  <c r="AK45" i="3"/>
  <c r="AK38" i="3"/>
  <c r="AK75" i="3" s="1"/>
  <c r="AK39" i="3"/>
  <c r="AJ78" i="3" l="1"/>
  <c r="AL39" i="3"/>
  <c r="AL76" i="3" s="1"/>
  <c r="AK76" i="3"/>
  <c r="AL31" i="3"/>
  <c r="AL68" i="3" s="1"/>
  <c r="AK68" i="3"/>
  <c r="AL63" i="3"/>
  <c r="AK65" i="3"/>
  <c r="AL36" i="3"/>
  <c r="AL73" i="3" s="1"/>
  <c r="AK73" i="3"/>
  <c r="AL45" i="3"/>
  <c r="AL82" i="3" s="1"/>
  <c r="AK82" i="3"/>
  <c r="AL51" i="3"/>
  <c r="AL88" i="3" s="1"/>
  <c r="AK88" i="3"/>
  <c r="AL55" i="3"/>
  <c r="AL92" i="3" s="1"/>
  <c r="AK92" i="3"/>
  <c r="AL37" i="3"/>
  <c r="AL74" i="3" s="1"/>
  <c r="AL35" i="3"/>
  <c r="AL72" i="3" s="1"/>
  <c r="AL47" i="3"/>
  <c r="AL84" i="3" s="1"/>
  <c r="AL40" i="3"/>
  <c r="AL77" i="3" s="1"/>
  <c r="AL38" i="3"/>
  <c r="AL75" i="3" s="1"/>
  <c r="AL33" i="3"/>
  <c r="AL70" i="3" s="1"/>
  <c r="AL53" i="3"/>
  <c r="AL90" i="3" s="1"/>
  <c r="AL48" i="3"/>
  <c r="AL85" i="3" s="1"/>
  <c r="AL34" i="3"/>
  <c r="AL71" i="3" s="1"/>
  <c r="AM26" i="3"/>
  <c r="AL28" i="3"/>
  <c r="AL56" i="3"/>
  <c r="AL93" i="3" s="1"/>
  <c r="AL49" i="3"/>
  <c r="AL86" i="3" s="1"/>
  <c r="AL52" i="3"/>
  <c r="AL43" i="3"/>
  <c r="AL46" i="3"/>
  <c r="AL83" i="3" s="1"/>
  <c r="AL54" i="3"/>
  <c r="AL50" i="3"/>
  <c r="AL87" i="3" s="1"/>
  <c r="AL32" i="3"/>
  <c r="AM31" i="3" l="1"/>
  <c r="AM68" i="3" s="1"/>
  <c r="AM55" i="3"/>
  <c r="AM92" i="3" s="1"/>
  <c r="AK79" i="3"/>
  <c r="AK78" i="3" s="1"/>
  <c r="AL65" i="3"/>
  <c r="AM63" i="3"/>
  <c r="AM43" i="3"/>
  <c r="AM80" i="3" s="1"/>
  <c r="AL80" i="3"/>
  <c r="AK67" i="3"/>
  <c r="AM52" i="3"/>
  <c r="AM89" i="3" s="1"/>
  <c r="AL89" i="3"/>
  <c r="AM32" i="3"/>
  <c r="AM69" i="3" s="1"/>
  <c r="AL69" i="3"/>
  <c r="AL67" i="3" s="1"/>
  <c r="AM54" i="3"/>
  <c r="AM91" i="3" s="1"/>
  <c r="AL91" i="3"/>
  <c r="AM53" i="3"/>
  <c r="AM90" i="3" s="1"/>
  <c r="AM47" i="3"/>
  <c r="AM84" i="3" s="1"/>
  <c r="AM34" i="3"/>
  <c r="AM71" i="3" s="1"/>
  <c r="AM44" i="3"/>
  <c r="AM81" i="3" s="1"/>
  <c r="AM46" i="3"/>
  <c r="AM83" i="3" s="1"/>
  <c r="AM35" i="3"/>
  <c r="AM72" i="3" s="1"/>
  <c r="AM50" i="3"/>
  <c r="AM87" i="3" s="1"/>
  <c r="AM39" i="3"/>
  <c r="AM76" i="3" s="1"/>
  <c r="AM40" i="3"/>
  <c r="AM77" i="3" s="1"/>
  <c r="AM49" i="3"/>
  <c r="AM86" i="3" s="1"/>
  <c r="AM37" i="3"/>
  <c r="AM74" i="3" s="1"/>
  <c r="AM56" i="3"/>
  <c r="AM93" i="3" s="1"/>
  <c r="AM36" i="3"/>
  <c r="AM73" i="3" s="1"/>
  <c r="AM48" i="3"/>
  <c r="AM85" i="3" s="1"/>
  <c r="AM38" i="3"/>
  <c r="AM75" i="3" s="1"/>
  <c r="AM51" i="3"/>
  <c r="AM88" i="3" s="1"/>
  <c r="AN26" i="3"/>
  <c r="AN34" i="3" s="1"/>
  <c r="AN71" i="3" s="1"/>
  <c r="AM28" i="3"/>
  <c r="AM45" i="3"/>
  <c r="AM82" i="3" s="1"/>
  <c r="AM33" i="3"/>
  <c r="AM70" i="3" s="1"/>
  <c r="AM67" i="3" l="1"/>
  <c r="AL79" i="3"/>
  <c r="AL78" i="3" s="1"/>
  <c r="AM79" i="3"/>
  <c r="AM78" i="3" s="1"/>
  <c r="AN63" i="3"/>
  <c r="AM65" i="3"/>
  <c r="AN50" i="3"/>
  <c r="AN87" i="3" s="1"/>
  <c r="AN40" i="3"/>
  <c r="AN77" i="3" s="1"/>
  <c r="AN39" i="3"/>
  <c r="AN76" i="3" s="1"/>
  <c r="AN38" i="3"/>
  <c r="AN75" i="3" s="1"/>
  <c r="AN54" i="3"/>
  <c r="AN91" i="3" s="1"/>
  <c r="AN35" i="3"/>
  <c r="AN72" i="3" s="1"/>
  <c r="AN47" i="3"/>
  <c r="AN84" i="3" s="1"/>
  <c r="AN48" i="3"/>
  <c r="AN85" i="3" s="1"/>
  <c r="AO26" i="3"/>
  <c r="AN28" i="3"/>
  <c r="AN43" i="3"/>
  <c r="AN80" i="3" s="1"/>
  <c r="AN46" i="3"/>
  <c r="AN83" i="3" s="1"/>
  <c r="AN33" i="3"/>
  <c r="AN70" i="3" s="1"/>
  <c r="AN52" i="3"/>
  <c r="AN89" i="3" s="1"/>
  <c r="AN55" i="3"/>
  <c r="AN92" i="3" s="1"/>
  <c r="AN31" i="3"/>
  <c r="AN68" i="3" s="1"/>
  <c r="AN36" i="3"/>
  <c r="AN44" i="3"/>
  <c r="AN81" i="3" s="1"/>
  <c r="AN49" i="3"/>
  <c r="AN45" i="3"/>
  <c r="AN82" i="3" s="1"/>
  <c r="AN51" i="3"/>
  <c r="AN32" i="3"/>
  <c r="AN69" i="3" s="1"/>
  <c r="AN56" i="3"/>
  <c r="AN37" i="3"/>
  <c r="AN74" i="3" s="1"/>
  <c r="AN53" i="3"/>
  <c r="AO51" i="3" l="1"/>
  <c r="AO88" i="3" s="1"/>
  <c r="AN88" i="3"/>
  <c r="AO36" i="3"/>
  <c r="AO73" i="3" s="1"/>
  <c r="AN73" i="3"/>
  <c r="AN67" i="3" s="1"/>
  <c r="AN65" i="3"/>
  <c r="AO63" i="3"/>
  <c r="AO53" i="3"/>
  <c r="AO90" i="3" s="1"/>
  <c r="AN90" i="3"/>
  <c r="AO56" i="3"/>
  <c r="AO93" i="3" s="1"/>
  <c r="AN93" i="3"/>
  <c r="AO49" i="3"/>
  <c r="AO86" i="3" s="1"/>
  <c r="AN86" i="3"/>
  <c r="AN79" i="3" s="1"/>
  <c r="AO37" i="3"/>
  <c r="AO74" i="3" s="1"/>
  <c r="AO45" i="3"/>
  <c r="AO82" i="3" s="1"/>
  <c r="AO31" i="3"/>
  <c r="AO68" i="3" s="1"/>
  <c r="AO55" i="3"/>
  <c r="AO92" i="3" s="1"/>
  <c r="AO32" i="3"/>
  <c r="AO69" i="3" s="1"/>
  <c r="AO44" i="3"/>
  <c r="AO81" i="3" s="1"/>
  <c r="AO33" i="3"/>
  <c r="AO70" i="3" s="1"/>
  <c r="AO43" i="3"/>
  <c r="AO80" i="3" s="1"/>
  <c r="AO47" i="3"/>
  <c r="AO84" i="3" s="1"/>
  <c r="AO39" i="3"/>
  <c r="AO76" i="3" s="1"/>
  <c r="AO52" i="3"/>
  <c r="AO89" i="3" s="1"/>
  <c r="AO35" i="3"/>
  <c r="AO72" i="3" s="1"/>
  <c r="AO40" i="3"/>
  <c r="AO77" i="3" s="1"/>
  <c r="AP26" i="3"/>
  <c r="AO28" i="3"/>
  <c r="AO54" i="3"/>
  <c r="AO91" i="3" s="1"/>
  <c r="AO50" i="3"/>
  <c r="AO87" i="3" s="1"/>
  <c r="AO46" i="3"/>
  <c r="AO83" i="3" s="1"/>
  <c r="AO48" i="3"/>
  <c r="AO85" i="3" s="1"/>
  <c r="AO38" i="3"/>
  <c r="AO75" i="3" s="1"/>
  <c r="AO34" i="3"/>
  <c r="AO71" i="3" s="1"/>
  <c r="AN78" i="3" l="1"/>
  <c r="AO79" i="3"/>
  <c r="AO78" i="3" s="1"/>
  <c r="AO67" i="3"/>
  <c r="AP63" i="3"/>
  <c r="AO65" i="3"/>
  <c r="AP34" i="3"/>
  <c r="AP71" i="3" s="1"/>
  <c r="AP37" i="3"/>
  <c r="AP74" i="3" s="1"/>
  <c r="AP48" i="3"/>
  <c r="AP85" i="3" s="1"/>
  <c r="AQ26" i="3"/>
  <c r="AP28" i="3"/>
  <c r="AP40" i="3"/>
  <c r="AP77" i="3" s="1"/>
  <c r="AP32" i="3"/>
  <c r="AP69" i="3" s="1"/>
  <c r="AP43" i="3"/>
  <c r="AP46" i="3"/>
  <c r="AP83" i="3" s="1"/>
  <c r="AP50" i="3"/>
  <c r="AP87" i="3" s="1"/>
  <c r="AP33" i="3"/>
  <c r="AP35" i="3"/>
  <c r="AP53" i="3"/>
  <c r="AP90" i="3" s="1"/>
  <c r="AP55" i="3"/>
  <c r="AP54" i="3"/>
  <c r="AP36" i="3"/>
  <c r="AP52" i="3"/>
  <c r="AP39" i="3"/>
  <c r="AP49" i="3"/>
  <c r="AP31" i="3"/>
  <c r="AP38" i="3"/>
  <c r="AP45" i="3"/>
  <c r="AP51" i="3"/>
  <c r="AP44" i="3"/>
  <c r="AP47" i="3"/>
  <c r="AP56" i="3"/>
  <c r="AQ34" i="3" l="1"/>
  <c r="AQ71" i="3" s="1"/>
  <c r="AQ47" i="3"/>
  <c r="AQ84" i="3" s="1"/>
  <c r="AP84" i="3"/>
  <c r="AQ38" i="3"/>
  <c r="AQ75" i="3" s="1"/>
  <c r="AP75" i="3"/>
  <c r="AQ39" i="3"/>
  <c r="AQ76" i="3" s="1"/>
  <c r="AP76" i="3"/>
  <c r="AQ55" i="3"/>
  <c r="AQ92" i="3" s="1"/>
  <c r="AP92" i="3"/>
  <c r="AQ31" i="3"/>
  <c r="AQ68" i="3" s="1"/>
  <c r="AP68" i="3"/>
  <c r="AQ52" i="3"/>
  <c r="AQ89" i="3" s="1"/>
  <c r="AP89" i="3"/>
  <c r="AQ63" i="3"/>
  <c r="AP65" i="3"/>
  <c r="AQ44" i="3"/>
  <c r="AQ81" i="3" s="1"/>
  <c r="AP81" i="3"/>
  <c r="AQ51" i="3"/>
  <c r="AQ88" i="3" s="1"/>
  <c r="AP88" i="3"/>
  <c r="AQ36" i="3"/>
  <c r="AQ73" i="3" s="1"/>
  <c r="AP73" i="3"/>
  <c r="AQ35" i="3"/>
  <c r="AQ72" i="3" s="1"/>
  <c r="AP72" i="3"/>
  <c r="AQ43" i="3"/>
  <c r="AQ80" i="3" s="1"/>
  <c r="AP80" i="3"/>
  <c r="AQ56" i="3"/>
  <c r="AQ93" i="3" s="1"/>
  <c r="AP93" i="3"/>
  <c r="AQ45" i="3"/>
  <c r="AQ82" i="3" s="1"/>
  <c r="AP82" i="3"/>
  <c r="AQ49" i="3"/>
  <c r="AQ86" i="3" s="1"/>
  <c r="AP86" i="3"/>
  <c r="AQ54" i="3"/>
  <c r="AQ91" i="3" s="1"/>
  <c r="AP91" i="3"/>
  <c r="AQ33" i="3"/>
  <c r="AQ70" i="3" s="1"/>
  <c r="AP70" i="3"/>
  <c r="AQ53" i="3"/>
  <c r="AQ90" i="3" s="1"/>
  <c r="AQ46" i="3"/>
  <c r="AQ83" i="3" s="1"/>
  <c r="AQ48" i="3"/>
  <c r="AQ85" i="3" s="1"/>
  <c r="AQ40" i="3"/>
  <c r="AQ77" i="3" s="1"/>
  <c r="AR26" i="3"/>
  <c r="AQ28" i="3"/>
  <c r="AQ50" i="3"/>
  <c r="AQ87" i="3" s="1"/>
  <c r="AQ32" i="3"/>
  <c r="AQ69" i="3" s="1"/>
  <c r="AQ37" i="3"/>
  <c r="AQ74" i="3" s="1"/>
  <c r="AR45" i="3" l="1"/>
  <c r="AR82" i="3" s="1"/>
  <c r="AR63" i="3"/>
  <c r="AQ65" i="3"/>
  <c r="AP79" i="3"/>
  <c r="AQ79" i="3"/>
  <c r="AQ78" i="3" s="1"/>
  <c r="AP67" i="3"/>
  <c r="AQ67" i="3"/>
  <c r="AR37" i="3"/>
  <c r="AR74" i="3" s="1"/>
  <c r="AR32" i="3"/>
  <c r="AR69" i="3" s="1"/>
  <c r="AR50" i="3"/>
  <c r="AR87" i="3" s="1"/>
  <c r="AR38" i="3"/>
  <c r="AR75" i="3" s="1"/>
  <c r="AR47" i="3"/>
  <c r="AR84" i="3" s="1"/>
  <c r="AR43" i="3"/>
  <c r="AR80" i="3" s="1"/>
  <c r="AR35" i="3"/>
  <c r="AR72" i="3" s="1"/>
  <c r="AR44" i="3"/>
  <c r="AR81" i="3" s="1"/>
  <c r="AR52" i="3"/>
  <c r="AR89" i="3" s="1"/>
  <c r="AR55" i="3"/>
  <c r="AR92" i="3" s="1"/>
  <c r="AR56" i="3"/>
  <c r="AR93" i="3" s="1"/>
  <c r="AR33" i="3"/>
  <c r="AR70" i="3" s="1"/>
  <c r="AR36" i="3"/>
  <c r="AR73" i="3" s="1"/>
  <c r="AR40" i="3"/>
  <c r="AR77" i="3" s="1"/>
  <c r="AR31" i="3"/>
  <c r="AR68" i="3" s="1"/>
  <c r="AR39" i="3"/>
  <c r="AR76" i="3" s="1"/>
  <c r="AR54" i="3"/>
  <c r="AR91" i="3" s="1"/>
  <c r="AR34" i="3"/>
  <c r="AR71" i="3" s="1"/>
  <c r="AR46" i="3"/>
  <c r="AR83" i="3" s="1"/>
  <c r="AS26" i="3"/>
  <c r="AR28" i="3"/>
  <c r="AR49" i="3"/>
  <c r="AR86" i="3" s="1"/>
  <c r="AR51" i="3"/>
  <c r="AR88" i="3" s="1"/>
  <c r="AR53" i="3"/>
  <c r="AR90" i="3" s="1"/>
  <c r="AR48" i="3"/>
  <c r="AR85" i="3" s="1"/>
  <c r="AP78" i="3" l="1"/>
  <c r="AR67" i="3"/>
  <c r="AR79" i="3"/>
  <c r="AR78" i="3" s="1"/>
  <c r="AR65" i="3"/>
  <c r="AS63" i="3"/>
  <c r="AS50" i="3"/>
  <c r="AS87" i="3" s="1"/>
  <c r="AS53" i="3"/>
  <c r="AS90" i="3" s="1"/>
  <c r="AS54" i="3"/>
  <c r="AS91" i="3" s="1"/>
  <c r="AS40" i="3"/>
  <c r="AS77" i="3" s="1"/>
  <c r="AS51" i="3"/>
  <c r="AS88" i="3" s="1"/>
  <c r="AS38" i="3"/>
  <c r="AS75" i="3" s="1"/>
  <c r="AS39" i="3"/>
  <c r="AS76" i="3" s="1"/>
  <c r="AS36" i="3"/>
  <c r="AS73" i="3" s="1"/>
  <c r="AS32" i="3"/>
  <c r="AS69" i="3" s="1"/>
  <c r="AS43" i="3"/>
  <c r="AS80" i="3" s="1"/>
  <c r="AS49" i="3"/>
  <c r="AS86" i="3" s="1"/>
  <c r="AS33" i="3"/>
  <c r="AS70" i="3" s="1"/>
  <c r="AS52" i="3"/>
  <c r="AS89" i="3" s="1"/>
  <c r="AS47" i="3"/>
  <c r="AS84" i="3" s="1"/>
  <c r="AS46" i="3"/>
  <c r="AS83" i="3" s="1"/>
  <c r="AS37" i="3"/>
  <c r="AS74" i="3" s="1"/>
  <c r="AS48" i="3"/>
  <c r="AS85" i="3" s="1"/>
  <c r="AS34" i="3"/>
  <c r="AS71" i="3" s="1"/>
  <c r="AS31" i="3"/>
  <c r="AS68" i="3" s="1"/>
  <c r="AS56" i="3"/>
  <c r="AS93" i="3" s="1"/>
  <c r="AS44" i="3"/>
  <c r="AS81" i="3" s="1"/>
  <c r="AT26" i="3"/>
  <c r="AS28" i="3"/>
  <c r="AS55" i="3"/>
  <c r="AS92" i="3" s="1"/>
  <c r="AS35" i="3"/>
  <c r="AS45" i="3"/>
  <c r="AT45" i="3" l="1"/>
  <c r="AT82" i="3" s="1"/>
  <c r="AS82" i="3"/>
  <c r="AS79" i="3" s="1"/>
  <c r="AT35" i="3"/>
  <c r="AT72" i="3" s="1"/>
  <c r="AS72" i="3"/>
  <c r="AT63" i="3"/>
  <c r="AS65" i="3"/>
  <c r="AT31" i="3"/>
  <c r="AT68" i="3" s="1"/>
  <c r="AT44" i="3"/>
  <c r="AT81" i="3" s="1"/>
  <c r="AT48" i="3"/>
  <c r="AT85" i="3" s="1"/>
  <c r="AT46" i="3"/>
  <c r="AT83" i="3" s="1"/>
  <c r="AT49" i="3"/>
  <c r="AT86" i="3" s="1"/>
  <c r="AT52" i="3"/>
  <c r="AT89" i="3" s="1"/>
  <c r="AT32" i="3"/>
  <c r="AT69" i="3" s="1"/>
  <c r="AT55" i="3"/>
  <c r="AT92" i="3" s="1"/>
  <c r="AT56" i="3"/>
  <c r="AT93" i="3" s="1"/>
  <c r="AT37" i="3"/>
  <c r="AT74" i="3" s="1"/>
  <c r="AT33" i="3"/>
  <c r="AT70" i="3" s="1"/>
  <c r="AT39" i="3"/>
  <c r="AT76" i="3" s="1"/>
  <c r="AT54" i="3"/>
  <c r="AT91" i="3" s="1"/>
  <c r="AT51" i="3"/>
  <c r="AT88" i="3" s="1"/>
  <c r="AT36" i="3"/>
  <c r="AT73" i="3" s="1"/>
  <c r="AT40" i="3"/>
  <c r="AT77" i="3" s="1"/>
  <c r="AU26" i="3"/>
  <c r="AT28" i="3"/>
  <c r="AT34" i="3"/>
  <c r="AT71" i="3" s="1"/>
  <c r="AT47" i="3"/>
  <c r="AT84" i="3" s="1"/>
  <c r="AT43" i="3"/>
  <c r="AT38" i="3"/>
  <c r="AT75" i="3" s="1"/>
  <c r="AT53" i="3"/>
  <c r="AT90" i="3" s="1"/>
  <c r="AT50" i="3"/>
  <c r="AS78" i="3" l="1"/>
  <c r="AS67" i="3"/>
  <c r="AU43" i="3"/>
  <c r="AU80" i="3" s="1"/>
  <c r="AT80" i="3"/>
  <c r="AT67" i="3"/>
  <c r="AT65" i="3"/>
  <c r="AU63" i="3"/>
  <c r="AU50" i="3"/>
  <c r="AU87" i="3" s="1"/>
  <c r="AT87" i="3"/>
  <c r="AU39" i="3"/>
  <c r="AU76" i="3" s="1"/>
  <c r="AU51" i="3"/>
  <c r="AU88" i="3" s="1"/>
  <c r="AU35" i="3"/>
  <c r="AU72" i="3" s="1"/>
  <c r="AU47" i="3"/>
  <c r="AU84" i="3" s="1"/>
  <c r="AU45" i="3"/>
  <c r="AU82" i="3" s="1"/>
  <c r="AU44" i="3"/>
  <c r="AU81" i="3" s="1"/>
  <c r="AU32" i="3"/>
  <c r="AU69" i="3" s="1"/>
  <c r="AU56" i="3"/>
  <c r="AU93" i="3" s="1"/>
  <c r="AU48" i="3"/>
  <c r="AU85" i="3" s="1"/>
  <c r="AU38" i="3"/>
  <c r="AU75" i="3" s="1"/>
  <c r="AU37" i="3"/>
  <c r="AU74" i="3" s="1"/>
  <c r="AU52" i="3"/>
  <c r="AU89" i="3" s="1"/>
  <c r="AU53" i="3"/>
  <c r="AU90" i="3" s="1"/>
  <c r="AU34" i="3"/>
  <c r="AU71" i="3" s="1"/>
  <c r="AU49" i="3"/>
  <c r="AU86" i="3" s="1"/>
  <c r="AU54" i="3"/>
  <c r="AU91" i="3" s="1"/>
  <c r="AU55" i="3"/>
  <c r="AU92" i="3" s="1"/>
  <c r="AU31" i="3"/>
  <c r="AU68" i="3" s="1"/>
  <c r="AU40" i="3"/>
  <c r="AU77" i="3" s="1"/>
  <c r="AV26" i="3"/>
  <c r="AV45" i="3" s="1"/>
  <c r="AV82" i="3" s="1"/>
  <c r="AU28" i="3"/>
  <c r="AU33" i="3"/>
  <c r="AU70" i="3" s="1"/>
  <c r="AU46" i="3"/>
  <c r="AU83" i="3" s="1"/>
  <c r="AU36" i="3"/>
  <c r="AU73" i="3" s="1"/>
  <c r="AT79" i="3" l="1"/>
  <c r="AU67" i="3"/>
  <c r="AU65" i="3"/>
  <c r="AV63" i="3"/>
  <c r="AU79" i="3"/>
  <c r="AU78" i="3" s="1"/>
  <c r="AV36" i="3"/>
  <c r="AV73" i="3" s="1"/>
  <c r="AV54" i="3"/>
  <c r="AV91" i="3" s="1"/>
  <c r="AV40" i="3"/>
  <c r="AV77" i="3" s="1"/>
  <c r="AV49" i="3"/>
  <c r="AV86" i="3" s="1"/>
  <c r="AV37" i="3"/>
  <c r="AV74" i="3" s="1"/>
  <c r="AV33" i="3"/>
  <c r="AV70" i="3" s="1"/>
  <c r="AV44" i="3"/>
  <c r="AV81" i="3" s="1"/>
  <c r="AV31" i="3"/>
  <c r="AV68" i="3" s="1"/>
  <c r="AV32" i="3"/>
  <c r="AV69" i="3" s="1"/>
  <c r="AV56" i="3"/>
  <c r="AV93" i="3" s="1"/>
  <c r="AV55" i="3"/>
  <c r="AV92" i="3" s="1"/>
  <c r="AV53" i="3"/>
  <c r="AV90" i="3" s="1"/>
  <c r="AW26" i="3"/>
  <c r="AW45" i="3" s="1"/>
  <c r="AW82" i="3" s="1"/>
  <c r="AV28" i="3"/>
  <c r="AV34" i="3"/>
  <c r="AV71" i="3" s="1"/>
  <c r="AV35" i="3"/>
  <c r="AV72" i="3" s="1"/>
  <c r="AV48" i="3"/>
  <c r="AV85" i="3" s="1"/>
  <c r="AV52" i="3"/>
  <c r="AV89" i="3" s="1"/>
  <c r="AV47" i="3"/>
  <c r="AV84" i="3" s="1"/>
  <c r="AV51" i="3"/>
  <c r="AV88" i="3" s="1"/>
  <c r="AV38" i="3"/>
  <c r="AV46" i="3"/>
  <c r="AV83" i="3" s="1"/>
  <c r="AV43" i="3"/>
  <c r="AV80" i="3" s="1"/>
  <c r="AV50" i="3"/>
  <c r="AV87" i="3" s="1"/>
  <c r="AV39" i="3"/>
  <c r="AT78" i="3" l="1"/>
  <c r="AW38" i="3"/>
  <c r="AW75" i="3" s="1"/>
  <c r="AV75" i="3"/>
  <c r="AW63" i="3"/>
  <c r="AV65" i="3"/>
  <c r="AW39" i="3"/>
  <c r="AW76" i="3" s="1"/>
  <c r="AV76" i="3"/>
  <c r="AV79" i="3"/>
  <c r="AV78" i="3" s="1"/>
  <c r="AW43" i="3"/>
  <c r="AW80" i="3" s="1"/>
  <c r="AW48" i="3"/>
  <c r="AW85" i="3" s="1"/>
  <c r="AW50" i="3"/>
  <c r="AW87" i="3" s="1"/>
  <c r="AW51" i="3"/>
  <c r="AW88" i="3" s="1"/>
  <c r="AW46" i="3"/>
  <c r="AW83" i="3" s="1"/>
  <c r="AW52" i="3"/>
  <c r="AW89" i="3" s="1"/>
  <c r="AW47" i="3"/>
  <c r="AW84" i="3" s="1"/>
  <c r="AW56" i="3"/>
  <c r="AW93" i="3" s="1"/>
  <c r="AW33" i="3"/>
  <c r="AW70" i="3" s="1"/>
  <c r="AW54" i="3"/>
  <c r="AW91" i="3" s="1"/>
  <c r="AW35" i="3"/>
  <c r="AW72" i="3" s="1"/>
  <c r="AW53" i="3"/>
  <c r="AW90" i="3" s="1"/>
  <c r="AW31" i="3"/>
  <c r="AW68" i="3" s="1"/>
  <c r="AW49" i="3"/>
  <c r="AW86" i="3" s="1"/>
  <c r="AW34" i="3"/>
  <c r="AW71" i="3" s="1"/>
  <c r="AW55" i="3"/>
  <c r="AW92" i="3" s="1"/>
  <c r="AW44" i="3"/>
  <c r="AW81" i="3" s="1"/>
  <c r="AW40" i="3"/>
  <c r="AW77" i="3" s="1"/>
  <c r="AX26" i="3"/>
  <c r="AW28" i="3"/>
  <c r="AW32" i="3"/>
  <c r="AW69" i="3" s="1"/>
  <c r="AW37" i="3"/>
  <c r="AW74" i="3" s="1"/>
  <c r="AW36" i="3"/>
  <c r="AW73" i="3" s="1"/>
  <c r="AV67" i="3" l="1"/>
  <c r="AW67" i="3"/>
  <c r="AW79" i="3"/>
  <c r="AW78" i="3" s="1"/>
  <c r="AX63" i="3"/>
  <c r="AW65" i="3"/>
  <c r="AX31" i="3"/>
  <c r="AX68" i="3" s="1"/>
  <c r="AX36" i="3"/>
  <c r="AX73" i="3" s="1"/>
  <c r="AX53" i="3"/>
  <c r="AX90" i="3" s="1"/>
  <c r="AX32" i="3"/>
  <c r="AX69" i="3" s="1"/>
  <c r="AX38" i="3"/>
  <c r="AX75" i="3" s="1"/>
  <c r="AX54" i="3"/>
  <c r="AX91" i="3" s="1"/>
  <c r="AX51" i="3"/>
  <c r="AX88" i="3" s="1"/>
  <c r="AX39" i="3"/>
  <c r="AX76" i="3" s="1"/>
  <c r="AX56" i="3"/>
  <c r="AX93" i="3" s="1"/>
  <c r="AX55" i="3"/>
  <c r="AX92" i="3" s="1"/>
  <c r="AX49" i="3"/>
  <c r="AX86" i="3" s="1"/>
  <c r="AX34" i="3"/>
  <c r="AX71" i="3" s="1"/>
  <c r="AY26" i="3"/>
  <c r="AX28" i="3"/>
  <c r="AX33" i="3"/>
  <c r="AX70" i="3" s="1"/>
  <c r="AX46" i="3"/>
  <c r="AX83" i="3" s="1"/>
  <c r="AX45" i="3"/>
  <c r="AX37" i="3"/>
  <c r="AX48" i="3"/>
  <c r="AX52" i="3"/>
  <c r="AX40" i="3"/>
  <c r="AX47" i="3"/>
  <c r="AX35" i="3"/>
  <c r="AX44" i="3"/>
  <c r="AX43" i="3"/>
  <c r="AX50" i="3"/>
  <c r="AY36" i="3" l="1"/>
  <c r="AY73" i="3" s="1"/>
  <c r="AY43" i="3"/>
  <c r="AY80" i="3" s="1"/>
  <c r="AX80" i="3"/>
  <c r="AY50" i="3"/>
  <c r="AY87" i="3" s="1"/>
  <c r="AX87" i="3"/>
  <c r="AY47" i="3"/>
  <c r="AY84" i="3" s="1"/>
  <c r="AX84" i="3"/>
  <c r="AY37" i="3"/>
  <c r="AY74" i="3" s="1"/>
  <c r="AX74" i="3"/>
  <c r="AY63" i="3"/>
  <c r="AX65" i="3"/>
  <c r="AY40" i="3"/>
  <c r="AY77" i="3" s="1"/>
  <c r="AX77" i="3"/>
  <c r="AY44" i="3"/>
  <c r="AY81" i="3" s="1"/>
  <c r="AX81" i="3"/>
  <c r="AY52" i="3"/>
  <c r="AY89" i="3" s="1"/>
  <c r="AX89" i="3"/>
  <c r="AY45" i="3"/>
  <c r="AY82" i="3" s="1"/>
  <c r="AX82" i="3"/>
  <c r="AY35" i="3"/>
  <c r="AY72" i="3" s="1"/>
  <c r="AX72" i="3"/>
  <c r="AX67" i="3" s="1"/>
  <c r="AY48" i="3"/>
  <c r="AY85" i="3" s="1"/>
  <c r="AX85" i="3"/>
  <c r="AY46" i="3"/>
  <c r="AY83" i="3" s="1"/>
  <c r="AY34" i="3"/>
  <c r="AY71" i="3" s="1"/>
  <c r="AY56" i="3"/>
  <c r="AY93" i="3" s="1"/>
  <c r="AY38" i="3"/>
  <c r="AY75" i="3" s="1"/>
  <c r="AY33" i="3"/>
  <c r="AY70" i="3" s="1"/>
  <c r="AY39" i="3"/>
  <c r="AY76" i="3" s="1"/>
  <c r="AY32" i="3"/>
  <c r="AY69" i="3" s="1"/>
  <c r="AY49" i="3"/>
  <c r="AY86" i="3" s="1"/>
  <c r="AY51" i="3"/>
  <c r="AY88" i="3" s="1"/>
  <c r="AY53" i="3"/>
  <c r="AY90" i="3" s="1"/>
  <c r="AZ26" i="3"/>
  <c r="AY28" i="3"/>
  <c r="AY55" i="3"/>
  <c r="AY92" i="3" s="1"/>
  <c r="AY54" i="3"/>
  <c r="AY91" i="3" s="1"/>
  <c r="AY31" i="3"/>
  <c r="AY68" i="3" s="1"/>
  <c r="AY67" i="3" l="1"/>
  <c r="AZ52" i="3"/>
  <c r="AZ89" i="3" s="1"/>
  <c r="AZ63" i="3"/>
  <c r="AY65" i="3"/>
  <c r="AX79" i="3"/>
  <c r="AY79" i="3"/>
  <c r="AY78" i="3" s="1"/>
  <c r="AZ49" i="3"/>
  <c r="AZ86" i="3" s="1"/>
  <c r="AZ33" i="3"/>
  <c r="AZ70" i="3" s="1"/>
  <c r="AZ54" i="3"/>
  <c r="AZ91" i="3" s="1"/>
  <c r="AZ45" i="3"/>
  <c r="AZ82" i="3" s="1"/>
  <c r="AZ47" i="3"/>
  <c r="AZ84" i="3" s="1"/>
  <c r="AZ31" i="3"/>
  <c r="AZ68" i="3" s="1"/>
  <c r="AZ53" i="3"/>
  <c r="AZ90" i="3" s="1"/>
  <c r="AZ32" i="3"/>
  <c r="AZ69" i="3" s="1"/>
  <c r="AZ55" i="3"/>
  <c r="AZ92" i="3" s="1"/>
  <c r="AZ40" i="3"/>
  <c r="AZ77" i="3" s="1"/>
  <c r="AZ37" i="3"/>
  <c r="AZ74" i="3" s="1"/>
  <c r="AZ39" i="3"/>
  <c r="AZ76" i="3" s="1"/>
  <c r="AZ43" i="3"/>
  <c r="AZ80" i="3" s="1"/>
  <c r="AZ46" i="3"/>
  <c r="AZ83" i="3" s="1"/>
  <c r="AZ38" i="3"/>
  <c r="AZ75" i="3" s="1"/>
  <c r="BA26" i="3"/>
  <c r="BA45" i="3" s="1"/>
  <c r="BA82" i="3" s="1"/>
  <c r="AZ28" i="3"/>
  <c r="AZ51" i="3"/>
  <c r="AZ88" i="3" s="1"/>
  <c r="AZ50" i="3"/>
  <c r="AZ87" i="3" s="1"/>
  <c r="AZ48" i="3"/>
  <c r="AZ85" i="3" s="1"/>
  <c r="AZ56" i="3"/>
  <c r="AZ93" i="3" s="1"/>
  <c r="AZ44" i="3"/>
  <c r="AZ81" i="3" s="1"/>
  <c r="AZ35" i="3"/>
  <c r="AZ34" i="3"/>
  <c r="AZ71" i="3" s="1"/>
  <c r="AZ36" i="3"/>
  <c r="AZ73" i="3" s="1"/>
  <c r="AX78" i="3" l="1"/>
  <c r="AZ79" i="3"/>
  <c r="AZ78" i="3" s="1"/>
  <c r="BA35" i="3"/>
  <c r="BA72" i="3" s="1"/>
  <c r="AZ72" i="3"/>
  <c r="AZ67" i="3" s="1"/>
  <c r="AZ65" i="3"/>
  <c r="BA63" i="3"/>
  <c r="BA32" i="3"/>
  <c r="BA69" i="3" s="1"/>
  <c r="BA36" i="3"/>
  <c r="BA73" i="3" s="1"/>
  <c r="BA48" i="3"/>
  <c r="BA85" i="3" s="1"/>
  <c r="BA34" i="3"/>
  <c r="BA71" i="3" s="1"/>
  <c r="BA47" i="3"/>
  <c r="BA84" i="3" s="1"/>
  <c r="BA37" i="3"/>
  <c r="BA74" i="3" s="1"/>
  <c r="BA54" i="3"/>
  <c r="BA91" i="3" s="1"/>
  <c r="BA50" i="3"/>
  <c r="BA87" i="3" s="1"/>
  <c r="BA31" i="3"/>
  <c r="BA68" i="3" s="1"/>
  <c r="BA44" i="3"/>
  <c r="BA81" i="3" s="1"/>
  <c r="BA56" i="3"/>
  <c r="BA93" i="3" s="1"/>
  <c r="BA38" i="3"/>
  <c r="BA75" i="3" s="1"/>
  <c r="BA43" i="3"/>
  <c r="BA80" i="3" s="1"/>
  <c r="BA55" i="3"/>
  <c r="BA92" i="3" s="1"/>
  <c r="BB26" i="3"/>
  <c r="BA28" i="3"/>
  <c r="BA33" i="3"/>
  <c r="BA39" i="3"/>
  <c r="BA76" i="3" s="1"/>
  <c r="BA49" i="3"/>
  <c r="BA51" i="3"/>
  <c r="BA88" i="3" s="1"/>
  <c r="BA53" i="3"/>
  <c r="BA46" i="3"/>
  <c r="BA83" i="3" s="1"/>
  <c r="BA40" i="3"/>
  <c r="BA77" i="3" s="1"/>
  <c r="BA52" i="3"/>
  <c r="BA89" i="3" s="1"/>
  <c r="BB44" i="3" l="1"/>
  <c r="BB81" i="3" s="1"/>
  <c r="BB53" i="3"/>
  <c r="BB90" i="3" s="1"/>
  <c r="BA90" i="3"/>
  <c r="BB49" i="3"/>
  <c r="BB86" i="3" s="1"/>
  <c r="BA86" i="3"/>
  <c r="BB63" i="3"/>
  <c r="BA65" i="3"/>
  <c r="BB33" i="3"/>
  <c r="BB70" i="3" s="1"/>
  <c r="BA70" i="3"/>
  <c r="BA67" i="3" s="1"/>
  <c r="BA79" i="3"/>
  <c r="BB40" i="3"/>
  <c r="BB77" i="3" s="1"/>
  <c r="BC26" i="3"/>
  <c r="BC44" i="3" s="1"/>
  <c r="BC81" i="3" s="1"/>
  <c r="BB28" i="3"/>
  <c r="BB50" i="3"/>
  <c r="BB87" i="3" s="1"/>
  <c r="BB56" i="3"/>
  <c r="BB93" i="3" s="1"/>
  <c r="BB54" i="3"/>
  <c r="BB46" i="3"/>
  <c r="BB83" i="3" s="1"/>
  <c r="BB45" i="3"/>
  <c r="BB39" i="3"/>
  <c r="BB76" i="3" s="1"/>
  <c r="BB48" i="3"/>
  <c r="BB55" i="3"/>
  <c r="BB92" i="3" s="1"/>
  <c r="BB35" i="3"/>
  <c r="BB31" i="3"/>
  <c r="BB32" i="3"/>
  <c r="BB43" i="3"/>
  <c r="BB34" i="3"/>
  <c r="BB52" i="3"/>
  <c r="BB51" i="3"/>
  <c r="BB36" i="3"/>
  <c r="BB47" i="3"/>
  <c r="BB38" i="3"/>
  <c r="BB37" i="3"/>
  <c r="BA78" i="3" l="1"/>
  <c r="BC49" i="3"/>
  <c r="BC86" i="3" s="1"/>
  <c r="BC52" i="3"/>
  <c r="BC89" i="3" s="1"/>
  <c r="BB89" i="3"/>
  <c r="BC31" i="3"/>
  <c r="BC68" i="3" s="1"/>
  <c r="BB68" i="3"/>
  <c r="BC47" i="3"/>
  <c r="BC84" i="3" s="1"/>
  <c r="BB84" i="3"/>
  <c r="BC34" i="3"/>
  <c r="BC71" i="3" s="1"/>
  <c r="BB71" i="3"/>
  <c r="BC35" i="3"/>
  <c r="BC72" i="3" s="1"/>
  <c r="BB72" i="3"/>
  <c r="BC45" i="3"/>
  <c r="BC82" i="3" s="1"/>
  <c r="BB82" i="3"/>
  <c r="BC36" i="3"/>
  <c r="BC73" i="3" s="1"/>
  <c r="BB73" i="3"/>
  <c r="BC43" i="3"/>
  <c r="BC80" i="3" s="1"/>
  <c r="BB80" i="3"/>
  <c r="BC37" i="3"/>
  <c r="BC74" i="3" s="1"/>
  <c r="BB74" i="3"/>
  <c r="BC51" i="3"/>
  <c r="BC88" i="3" s="1"/>
  <c r="BB88" i="3"/>
  <c r="BC32" i="3"/>
  <c r="BC69" i="3" s="1"/>
  <c r="BB69" i="3"/>
  <c r="BC48" i="3"/>
  <c r="BC85" i="3" s="1"/>
  <c r="BB85" i="3"/>
  <c r="BC54" i="3"/>
  <c r="BC91" i="3" s="1"/>
  <c r="BB91" i="3"/>
  <c r="BC38" i="3"/>
  <c r="BC75" i="3" s="1"/>
  <c r="BB75" i="3"/>
  <c r="BC63" i="3"/>
  <c r="BB65" i="3"/>
  <c r="BC40" i="3"/>
  <c r="BC77" i="3" s="1"/>
  <c r="BC55" i="3"/>
  <c r="BC92" i="3" s="1"/>
  <c r="BC46" i="3"/>
  <c r="BC83" i="3" s="1"/>
  <c r="BC33" i="3"/>
  <c r="BC70" i="3" s="1"/>
  <c r="BC53" i="3"/>
  <c r="BC90" i="3" s="1"/>
  <c r="BC39" i="3"/>
  <c r="BC76" i="3" s="1"/>
  <c r="BC56" i="3"/>
  <c r="BC93" i="3" s="1"/>
  <c r="BC50" i="3"/>
  <c r="BC87" i="3" s="1"/>
  <c r="BD26" i="3"/>
  <c r="BC28" i="3"/>
  <c r="BC65" i="3" l="1"/>
  <c r="BD63" i="3"/>
  <c r="BB79" i="3"/>
  <c r="BB67" i="3"/>
  <c r="BC79" i="3"/>
  <c r="BC78" i="3" s="1"/>
  <c r="BC67" i="3"/>
  <c r="BE26" i="3"/>
  <c r="BD28" i="3"/>
  <c r="BD50" i="3"/>
  <c r="BD87" i="3" s="1"/>
  <c r="BD52" i="3"/>
  <c r="BD89" i="3" s="1"/>
  <c r="BD39" i="3"/>
  <c r="BD54" i="3"/>
  <c r="BD91" i="3" s="1"/>
  <c r="BD45" i="3"/>
  <c r="BD38" i="3"/>
  <c r="BD75" i="3" s="1"/>
  <c r="BD56" i="3"/>
  <c r="BD43" i="3"/>
  <c r="BD80" i="3" s="1"/>
  <c r="BD46" i="3"/>
  <c r="BD53" i="3"/>
  <c r="BD90" i="3" s="1"/>
  <c r="BD36" i="3"/>
  <c r="BD55" i="3"/>
  <c r="BD92" i="3" s="1"/>
  <c r="BD44" i="3"/>
  <c r="BD51" i="3"/>
  <c r="BD88" i="3" s="1"/>
  <c r="BD48" i="3"/>
  <c r="BD49" i="3"/>
  <c r="BD86" i="3" s="1"/>
  <c r="BD32" i="3"/>
  <c r="BD35" i="3"/>
  <c r="BD72" i="3" s="1"/>
  <c r="BD33" i="3"/>
  <c r="BD31" i="3"/>
  <c r="BD68" i="3" s="1"/>
  <c r="BD47" i="3"/>
  <c r="BD34" i="3"/>
  <c r="BD71" i="3" s="1"/>
  <c r="BD40" i="3"/>
  <c r="BD37" i="3"/>
  <c r="BD74" i="3" s="1"/>
  <c r="BB78" i="3" l="1"/>
  <c r="BE47" i="3"/>
  <c r="BE84" i="3" s="1"/>
  <c r="BD84" i="3"/>
  <c r="BE32" i="3"/>
  <c r="BE69" i="3" s="1"/>
  <c r="BD69" i="3"/>
  <c r="BE44" i="3"/>
  <c r="BE81" i="3" s="1"/>
  <c r="BD81" i="3"/>
  <c r="BE46" i="3"/>
  <c r="BE83" i="3" s="1"/>
  <c r="BD83" i="3"/>
  <c r="BE45" i="3"/>
  <c r="BE82" i="3" s="1"/>
  <c r="BD82" i="3"/>
  <c r="BD65" i="3"/>
  <c r="BE63" i="3"/>
  <c r="BE40" i="3"/>
  <c r="BE77" i="3" s="1"/>
  <c r="BD77" i="3"/>
  <c r="BE33" i="3"/>
  <c r="BE70" i="3" s="1"/>
  <c r="BD70" i="3"/>
  <c r="BE48" i="3"/>
  <c r="BE85" i="3" s="1"/>
  <c r="BD85" i="3"/>
  <c r="BE36" i="3"/>
  <c r="BE73" i="3" s="1"/>
  <c r="BD73" i="3"/>
  <c r="BE56" i="3"/>
  <c r="BE93" i="3" s="1"/>
  <c r="BD93" i="3"/>
  <c r="BE39" i="3"/>
  <c r="BE76" i="3" s="1"/>
  <c r="BD76" i="3"/>
  <c r="BE34" i="3"/>
  <c r="BE71" i="3" s="1"/>
  <c r="BE35" i="3"/>
  <c r="BE72" i="3" s="1"/>
  <c r="BE51" i="3"/>
  <c r="BE88" i="3" s="1"/>
  <c r="BE37" i="3"/>
  <c r="BE74" i="3" s="1"/>
  <c r="BE31" i="3"/>
  <c r="BE68" i="3" s="1"/>
  <c r="BE49" i="3"/>
  <c r="BE86" i="3" s="1"/>
  <c r="BE53" i="3"/>
  <c r="BE90" i="3" s="1"/>
  <c r="BE38" i="3"/>
  <c r="BE75" i="3" s="1"/>
  <c r="BE52" i="3"/>
  <c r="BE89" i="3" s="1"/>
  <c r="BE50" i="3"/>
  <c r="BE87" i="3" s="1"/>
  <c r="BE55" i="3"/>
  <c r="BE92" i="3" s="1"/>
  <c r="BE43" i="3"/>
  <c r="BE80" i="3" s="1"/>
  <c r="BE54" i="3"/>
  <c r="BE91" i="3" s="1"/>
  <c r="BF26" i="3"/>
  <c r="BE28" i="3"/>
  <c r="BD67" i="3" l="1"/>
  <c r="BD79" i="3"/>
  <c r="BE67" i="3"/>
  <c r="BE65" i="3"/>
  <c r="BF63" i="3"/>
  <c r="BE79" i="3"/>
  <c r="BE78" i="3" s="1"/>
  <c r="BG26" i="3"/>
  <c r="BF28" i="3"/>
  <c r="BF33" i="3"/>
  <c r="BF70" i="3" s="1"/>
  <c r="BF49" i="3"/>
  <c r="BF86" i="3" s="1"/>
  <c r="BF50" i="3"/>
  <c r="BF47" i="3"/>
  <c r="BF84" i="3" s="1"/>
  <c r="BF51" i="3"/>
  <c r="BF40" i="3"/>
  <c r="BF77" i="3" s="1"/>
  <c r="BF39" i="3"/>
  <c r="BF54" i="3"/>
  <c r="BF91" i="3" s="1"/>
  <c r="BF31" i="3"/>
  <c r="BF45" i="3"/>
  <c r="BF82" i="3" s="1"/>
  <c r="BF52" i="3"/>
  <c r="BF35" i="3"/>
  <c r="BF72" i="3" s="1"/>
  <c r="BF46" i="3"/>
  <c r="BF43" i="3"/>
  <c r="BF80" i="3" s="1"/>
  <c r="BF37" i="3"/>
  <c r="BF38" i="3"/>
  <c r="BF75" i="3" s="1"/>
  <c r="BF34" i="3"/>
  <c r="BF36" i="3"/>
  <c r="BF73" i="3" s="1"/>
  <c r="BF55" i="3"/>
  <c r="BF32" i="3"/>
  <c r="BF69" i="3" s="1"/>
  <c r="BF44" i="3"/>
  <c r="BF53" i="3"/>
  <c r="BF90" i="3" s="1"/>
  <c r="BF48" i="3"/>
  <c r="BF56" i="3"/>
  <c r="BF93" i="3" s="1"/>
  <c r="BD78" i="3" l="1"/>
  <c r="BG44" i="3"/>
  <c r="BG81" i="3" s="1"/>
  <c r="BF81" i="3"/>
  <c r="BG34" i="3"/>
  <c r="BG71" i="3" s="1"/>
  <c r="BF71" i="3"/>
  <c r="BG55" i="3"/>
  <c r="BG92" i="3" s="1"/>
  <c r="BF92" i="3"/>
  <c r="BG37" i="3"/>
  <c r="BG74" i="3" s="1"/>
  <c r="BF74" i="3"/>
  <c r="BG52" i="3"/>
  <c r="BG89" i="3" s="1"/>
  <c r="BF89" i="3"/>
  <c r="BG39" i="3"/>
  <c r="BG76" i="3" s="1"/>
  <c r="BF76" i="3"/>
  <c r="BG50" i="3"/>
  <c r="BG87" i="3" s="1"/>
  <c r="BF87" i="3"/>
  <c r="BG63" i="3"/>
  <c r="BF65" i="3"/>
  <c r="BG48" i="3"/>
  <c r="BG85" i="3" s="1"/>
  <c r="BF85" i="3"/>
  <c r="BG46" i="3"/>
  <c r="BG83" i="3" s="1"/>
  <c r="BF83" i="3"/>
  <c r="BG31" i="3"/>
  <c r="BG68" i="3" s="1"/>
  <c r="BF68" i="3"/>
  <c r="BG51" i="3"/>
  <c r="BG88" i="3" s="1"/>
  <c r="BF88" i="3"/>
  <c r="BG53" i="3"/>
  <c r="BG90" i="3" s="1"/>
  <c r="BG36" i="3"/>
  <c r="BG73" i="3" s="1"/>
  <c r="BG43" i="3"/>
  <c r="BG80" i="3" s="1"/>
  <c r="BG45" i="3"/>
  <c r="BG82" i="3" s="1"/>
  <c r="BG40" i="3"/>
  <c r="BG77" i="3" s="1"/>
  <c r="BG49" i="3"/>
  <c r="BG86" i="3" s="1"/>
  <c r="BG33" i="3"/>
  <c r="BG70" i="3" s="1"/>
  <c r="BG56" i="3"/>
  <c r="BG93" i="3" s="1"/>
  <c r="BG32" i="3"/>
  <c r="BG69" i="3" s="1"/>
  <c r="BG38" i="3"/>
  <c r="BG75" i="3" s="1"/>
  <c r="BG35" i="3"/>
  <c r="BG72" i="3" s="1"/>
  <c r="BG54" i="3"/>
  <c r="BG91" i="3" s="1"/>
  <c r="BG47" i="3"/>
  <c r="BG84" i="3" s="1"/>
  <c r="BH26" i="3"/>
  <c r="BG28" i="3"/>
  <c r="BF79" i="3" l="1"/>
  <c r="BF67" i="3"/>
  <c r="BH63" i="3"/>
  <c r="BG65" i="3"/>
  <c r="BG79" i="3"/>
  <c r="BG78" i="3" s="1"/>
  <c r="BG67" i="3"/>
  <c r="BI26" i="3"/>
  <c r="BH28" i="3"/>
  <c r="BH32" i="3"/>
  <c r="BH69" i="3" s="1"/>
  <c r="BH44" i="3"/>
  <c r="BH81" i="3" s="1"/>
  <c r="BH54" i="3"/>
  <c r="BH56" i="3"/>
  <c r="BH93" i="3" s="1"/>
  <c r="BH33" i="3"/>
  <c r="BH40" i="3"/>
  <c r="BH77" i="3" s="1"/>
  <c r="BH53" i="3"/>
  <c r="BH35" i="3"/>
  <c r="BH72" i="3" s="1"/>
  <c r="BH47" i="3"/>
  <c r="BH36" i="3"/>
  <c r="BH73" i="3" s="1"/>
  <c r="BH39" i="3"/>
  <c r="BH37" i="3"/>
  <c r="BH74" i="3" s="1"/>
  <c r="BH51" i="3"/>
  <c r="BH31" i="3"/>
  <c r="BH68" i="3" s="1"/>
  <c r="BH45" i="3"/>
  <c r="BH50" i="3"/>
  <c r="BH87" i="3" s="1"/>
  <c r="BH48" i="3"/>
  <c r="BH38" i="3"/>
  <c r="BH75" i="3" s="1"/>
  <c r="BH46" i="3"/>
  <c r="BH34" i="3"/>
  <c r="BH71" i="3" s="1"/>
  <c r="BH43" i="3"/>
  <c r="BH52" i="3"/>
  <c r="BH89" i="3" s="1"/>
  <c r="BH49" i="3"/>
  <c r="BH55" i="3"/>
  <c r="BH92" i="3" s="1"/>
  <c r="BF78" i="3" l="1"/>
  <c r="BI49" i="3"/>
  <c r="BI86" i="3" s="1"/>
  <c r="BH86" i="3"/>
  <c r="BI46" i="3"/>
  <c r="BI83" i="3" s="1"/>
  <c r="BH83" i="3"/>
  <c r="BI45" i="3"/>
  <c r="BI82" i="3" s="1"/>
  <c r="BH82" i="3"/>
  <c r="BI39" i="3"/>
  <c r="BI76" i="3" s="1"/>
  <c r="BH76" i="3"/>
  <c r="BI53" i="3"/>
  <c r="BI90" i="3" s="1"/>
  <c r="BH90" i="3"/>
  <c r="BI54" i="3"/>
  <c r="BI91" i="3" s="1"/>
  <c r="BH91" i="3"/>
  <c r="BI43" i="3"/>
  <c r="BI80" i="3" s="1"/>
  <c r="BH80" i="3"/>
  <c r="BI48" i="3"/>
  <c r="BI85" i="3" s="1"/>
  <c r="BH85" i="3"/>
  <c r="BI51" i="3"/>
  <c r="BI88" i="3" s="1"/>
  <c r="BH88" i="3"/>
  <c r="BI47" i="3"/>
  <c r="BI84" i="3" s="1"/>
  <c r="BH84" i="3"/>
  <c r="BI33" i="3"/>
  <c r="BI70" i="3" s="1"/>
  <c r="BH70" i="3"/>
  <c r="BH65" i="3"/>
  <c r="BI63" i="3"/>
  <c r="BI52" i="3"/>
  <c r="BI89" i="3" s="1"/>
  <c r="BI38" i="3"/>
  <c r="BI75" i="3" s="1"/>
  <c r="BI31" i="3"/>
  <c r="BI68" i="3" s="1"/>
  <c r="BI36" i="3"/>
  <c r="BI73" i="3" s="1"/>
  <c r="BI40" i="3"/>
  <c r="BI77" i="3" s="1"/>
  <c r="BI44" i="3"/>
  <c r="BI81" i="3" s="1"/>
  <c r="BI32" i="3"/>
  <c r="BI69" i="3" s="1"/>
  <c r="BI55" i="3"/>
  <c r="BI92" i="3" s="1"/>
  <c r="BI34" i="3"/>
  <c r="BI71" i="3" s="1"/>
  <c r="BI50" i="3"/>
  <c r="BI87" i="3" s="1"/>
  <c r="BI37" i="3"/>
  <c r="BI74" i="3" s="1"/>
  <c r="BI35" i="3"/>
  <c r="BI72" i="3" s="1"/>
  <c r="BI56" i="3"/>
  <c r="BI93" i="3" s="1"/>
  <c r="BJ26" i="3"/>
  <c r="BI28" i="3"/>
  <c r="BH67" i="3" l="1"/>
  <c r="BJ48" i="3"/>
  <c r="BJ85" i="3" s="1"/>
  <c r="BH79" i="3"/>
  <c r="BI67" i="3"/>
  <c r="BI79" i="3"/>
  <c r="BI78" i="3" s="1"/>
  <c r="BI65" i="3"/>
  <c r="BJ63" i="3"/>
  <c r="BJ55" i="3"/>
  <c r="BJ92" i="3" s="1"/>
  <c r="BJ44" i="3"/>
  <c r="BJ81" i="3" s="1"/>
  <c r="BJ38" i="3"/>
  <c r="BJ75" i="3" s="1"/>
  <c r="BJ46" i="3"/>
  <c r="BJ83" i="3" s="1"/>
  <c r="BJ53" i="3"/>
  <c r="BJ90" i="3" s="1"/>
  <c r="BJ37" i="3"/>
  <c r="BJ74" i="3" s="1"/>
  <c r="BJ33" i="3"/>
  <c r="BJ70" i="3" s="1"/>
  <c r="BJ47" i="3"/>
  <c r="BJ84" i="3" s="1"/>
  <c r="BJ40" i="3"/>
  <c r="BJ77" i="3" s="1"/>
  <c r="BJ52" i="3"/>
  <c r="BJ89" i="3" s="1"/>
  <c r="BJ35" i="3"/>
  <c r="BJ72" i="3" s="1"/>
  <c r="BJ45" i="3"/>
  <c r="BJ82" i="3" s="1"/>
  <c r="BK26" i="3"/>
  <c r="BK48" i="3" s="1"/>
  <c r="BK85" i="3" s="1"/>
  <c r="BJ28" i="3"/>
  <c r="BJ50" i="3"/>
  <c r="BJ87" i="3" s="1"/>
  <c r="BJ51" i="3"/>
  <c r="BJ88" i="3" s="1"/>
  <c r="BJ36" i="3"/>
  <c r="BJ73" i="3" s="1"/>
  <c r="BJ54" i="3"/>
  <c r="BJ91" i="3" s="1"/>
  <c r="BJ56" i="3"/>
  <c r="BJ93" i="3" s="1"/>
  <c r="BJ34" i="3"/>
  <c r="BJ71" i="3" s="1"/>
  <c r="BJ43" i="3"/>
  <c r="BJ49" i="3"/>
  <c r="BJ86" i="3" s="1"/>
  <c r="BJ31" i="3"/>
  <c r="BJ39" i="3"/>
  <c r="BJ76" i="3" s="1"/>
  <c r="BJ32" i="3"/>
  <c r="BH78" i="3" l="1"/>
  <c r="BK32" i="3"/>
  <c r="BK69" i="3" s="1"/>
  <c r="BJ69" i="3"/>
  <c r="BK43" i="3"/>
  <c r="BK80" i="3" s="1"/>
  <c r="BJ80" i="3"/>
  <c r="BJ79" i="3" s="1"/>
  <c r="BJ78" i="3" s="1"/>
  <c r="BK31" i="3"/>
  <c r="BK68" i="3" s="1"/>
  <c r="BJ68" i="3"/>
  <c r="BJ67" i="3" s="1"/>
  <c r="BK63" i="3"/>
  <c r="BJ65" i="3"/>
  <c r="BK36" i="3"/>
  <c r="BK73" i="3" s="1"/>
  <c r="BK39" i="3"/>
  <c r="BK76" i="3" s="1"/>
  <c r="BK34" i="3"/>
  <c r="BK71" i="3" s="1"/>
  <c r="BK51" i="3"/>
  <c r="BK88" i="3" s="1"/>
  <c r="BK45" i="3"/>
  <c r="BK82" i="3" s="1"/>
  <c r="BK47" i="3"/>
  <c r="BK84" i="3" s="1"/>
  <c r="BK46" i="3"/>
  <c r="BK83" i="3" s="1"/>
  <c r="BK56" i="3"/>
  <c r="BK93" i="3" s="1"/>
  <c r="BK49" i="3"/>
  <c r="BK86" i="3" s="1"/>
  <c r="BK54" i="3"/>
  <c r="BK91" i="3" s="1"/>
  <c r="BK52" i="3"/>
  <c r="BK89" i="3" s="1"/>
  <c r="BK37" i="3"/>
  <c r="BK74" i="3" s="1"/>
  <c r="BK44" i="3"/>
  <c r="BK81" i="3" s="1"/>
  <c r="BK50" i="3"/>
  <c r="BK87" i="3" s="1"/>
  <c r="BK35" i="3"/>
  <c r="BK72" i="3" s="1"/>
  <c r="BK33" i="3"/>
  <c r="BK70" i="3" s="1"/>
  <c r="BK38" i="3"/>
  <c r="BK75" i="3" s="1"/>
  <c r="BL26" i="3"/>
  <c r="BL31" i="3" s="1"/>
  <c r="BL68" i="3" s="1"/>
  <c r="BK28" i="3"/>
  <c r="BK40" i="3"/>
  <c r="BK77" i="3" s="1"/>
  <c r="BK53" i="3"/>
  <c r="BK90" i="3" s="1"/>
  <c r="BK55" i="3"/>
  <c r="BK65" i="3" l="1"/>
  <c r="BL63" i="3"/>
  <c r="BK79" i="3"/>
  <c r="BL55" i="3"/>
  <c r="BL92" i="3" s="1"/>
  <c r="BK92" i="3"/>
  <c r="BK67" i="3"/>
  <c r="BL34" i="3"/>
  <c r="BL71" i="3" s="1"/>
  <c r="BL53" i="3"/>
  <c r="BL90" i="3" s="1"/>
  <c r="BL36" i="3"/>
  <c r="BL73" i="3" s="1"/>
  <c r="BL35" i="3"/>
  <c r="BL72" i="3" s="1"/>
  <c r="BL38" i="3"/>
  <c r="BL75" i="3" s="1"/>
  <c r="BL48" i="3"/>
  <c r="BL85" i="3" s="1"/>
  <c r="BL44" i="3"/>
  <c r="BL81" i="3" s="1"/>
  <c r="BL47" i="3"/>
  <c r="BL84" i="3" s="1"/>
  <c r="BL46" i="3"/>
  <c r="BL83" i="3" s="1"/>
  <c r="BL32" i="3"/>
  <c r="BL69" i="3" s="1"/>
  <c r="BL52" i="3"/>
  <c r="BL89" i="3" s="1"/>
  <c r="BL56" i="3"/>
  <c r="BL93" i="3" s="1"/>
  <c r="BL39" i="3"/>
  <c r="BL76" i="3" s="1"/>
  <c r="BL45" i="3"/>
  <c r="BL82" i="3" s="1"/>
  <c r="BL40" i="3"/>
  <c r="BL77" i="3" s="1"/>
  <c r="BL43" i="3"/>
  <c r="BL80" i="3" s="1"/>
  <c r="BL37" i="3"/>
  <c r="BL74" i="3" s="1"/>
  <c r="BL33" i="3"/>
  <c r="BL70" i="3" s="1"/>
  <c r="BM26" i="3"/>
  <c r="BM28" i="3" s="1"/>
  <c r="BL28" i="3"/>
  <c r="BL54" i="3"/>
  <c r="BL91" i="3" s="1"/>
  <c r="BL49" i="3"/>
  <c r="BL86" i="3" s="1"/>
  <c r="BL50" i="3"/>
  <c r="BL51" i="3"/>
  <c r="BL88" i="3" s="1"/>
  <c r="BL67" i="3" l="1"/>
  <c r="BK78" i="3"/>
  <c r="BM50" i="3"/>
  <c r="BM87" i="3" s="1"/>
  <c r="BL87" i="3"/>
  <c r="BL79" i="3" s="1"/>
  <c r="BL78" i="3" s="1"/>
  <c r="BL65" i="3"/>
  <c r="BM63" i="3"/>
  <c r="BM65" i="3" s="1"/>
  <c r="BM54" i="3"/>
  <c r="BM91" i="3" s="1"/>
  <c r="BM48" i="3"/>
  <c r="BM85" i="3" s="1"/>
  <c r="BM40" i="3"/>
  <c r="BM77" i="3" s="1"/>
  <c r="BM38" i="3"/>
  <c r="BM75" i="3" s="1"/>
  <c r="BM31" i="3"/>
  <c r="BM68" i="3" s="1"/>
  <c r="BM51" i="3"/>
  <c r="BM88" i="3" s="1"/>
  <c r="BM35" i="3"/>
  <c r="BM72" i="3" s="1"/>
  <c r="BM33" i="3"/>
  <c r="BM70" i="3" s="1"/>
  <c r="BM45" i="3"/>
  <c r="BM82" i="3" s="1"/>
  <c r="BM36" i="3"/>
  <c r="BM73" i="3" s="1"/>
  <c r="BM34" i="3"/>
  <c r="BM71" i="3" s="1"/>
  <c r="BM37" i="3"/>
  <c r="BM74" i="3" s="1"/>
  <c r="BM39" i="3"/>
  <c r="BM76" i="3" s="1"/>
  <c r="BM53" i="3"/>
  <c r="BM90" i="3" s="1"/>
  <c r="BM44" i="3"/>
  <c r="BM81" i="3" s="1"/>
  <c r="BM49" i="3"/>
  <c r="BM86" i="3" s="1"/>
  <c r="BM55" i="3"/>
  <c r="BM92" i="3" s="1"/>
  <c r="BM47" i="3"/>
  <c r="BM84" i="3" s="1"/>
  <c r="BM43" i="3"/>
  <c r="BM80" i="3" s="1"/>
  <c r="BM56" i="3"/>
  <c r="BM93" i="3" s="1"/>
  <c r="BM32" i="3"/>
  <c r="BM69" i="3" s="1"/>
  <c r="BM46" i="3"/>
  <c r="BM83" i="3" s="1"/>
  <c r="BM52" i="3"/>
  <c r="BM89" i="3" s="1"/>
  <c r="BO92" i="3" l="1"/>
  <c r="BP92" i="3"/>
  <c r="BQ92" i="3"/>
  <c r="BR92" i="3"/>
  <c r="BS92" i="3"/>
  <c r="BO76" i="3"/>
  <c r="BP76" i="3"/>
  <c r="BQ76" i="3"/>
  <c r="BR76" i="3"/>
  <c r="BS76" i="3"/>
  <c r="BO82" i="3"/>
  <c r="BP82" i="3"/>
  <c r="BQ82" i="3"/>
  <c r="BR82" i="3"/>
  <c r="BS82" i="3"/>
  <c r="BO68" i="3"/>
  <c r="BP68" i="3"/>
  <c r="BQ68" i="3"/>
  <c r="BR68" i="3"/>
  <c r="BS68" i="3"/>
  <c r="BO91" i="3"/>
  <c r="BP91" i="3"/>
  <c r="BQ91" i="3"/>
  <c r="BR91" i="3"/>
  <c r="BS91" i="3"/>
  <c r="BO87" i="3"/>
  <c r="BP87" i="3"/>
  <c r="BQ87" i="3"/>
  <c r="BR87" i="3"/>
  <c r="BS87" i="3"/>
  <c r="BO93" i="3"/>
  <c r="BP93" i="3"/>
  <c r="BQ93" i="3"/>
  <c r="BR93" i="3"/>
  <c r="BS93" i="3"/>
  <c r="BO86" i="3"/>
  <c r="BP86" i="3"/>
  <c r="BQ86" i="3"/>
  <c r="BR86" i="3"/>
  <c r="BS86" i="3"/>
  <c r="BO74" i="3"/>
  <c r="BP74" i="3"/>
  <c r="BQ74" i="3"/>
  <c r="BR74" i="3"/>
  <c r="BS74" i="3"/>
  <c r="BO70" i="3"/>
  <c r="BP70" i="3"/>
  <c r="BQ70" i="3"/>
  <c r="BR70" i="3"/>
  <c r="BS70" i="3"/>
  <c r="BU77" i="3"/>
  <c r="BW71" i="3"/>
  <c r="BU86" i="3"/>
  <c r="BU75" i="3"/>
  <c r="BU84" i="3"/>
  <c r="BU83" i="3"/>
  <c r="BU91" i="3"/>
  <c r="BU92" i="3"/>
  <c r="BV83" i="3"/>
  <c r="BU70" i="3"/>
  <c r="BU90" i="3"/>
  <c r="BU81" i="3"/>
  <c r="BV68" i="3"/>
  <c r="BV85" i="3"/>
  <c r="BV77" i="3"/>
  <c r="BV86" i="3"/>
  <c r="BU85" i="3"/>
  <c r="BV91" i="3"/>
  <c r="BV70" i="3"/>
  <c r="BU76" i="3"/>
  <c r="BU69" i="3"/>
  <c r="BV81" i="3"/>
  <c r="BV78" i="3"/>
  <c r="D99" i="1" s="1"/>
  <c r="BU87" i="3"/>
  <c r="BU89" i="3"/>
  <c r="BV73" i="3"/>
  <c r="BU79" i="3"/>
  <c r="BV80" i="3"/>
  <c r="BV92" i="3"/>
  <c r="BV88" i="3"/>
  <c r="BV74" i="3"/>
  <c r="BW89" i="3"/>
  <c r="BV72" i="3"/>
  <c r="BW87" i="3"/>
  <c r="BV87" i="3"/>
  <c r="BU74" i="3"/>
  <c r="BU88" i="3"/>
  <c r="BV71" i="3"/>
  <c r="BW90" i="3"/>
  <c r="BU82" i="3"/>
  <c r="BW83" i="3"/>
  <c r="BV76" i="3"/>
  <c r="BV84" i="3"/>
  <c r="BW80" i="3"/>
  <c r="BW91" i="3"/>
  <c r="BX69" i="3"/>
  <c r="BU80" i="3"/>
  <c r="BX72" i="3"/>
  <c r="BX86" i="3"/>
  <c r="BW78" i="3"/>
  <c r="E99" i="1" s="1"/>
  <c r="BV69" i="3"/>
  <c r="BX78" i="3"/>
  <c r="F99" i="1" s="1"/>
  <c r="BW76" i="3"/>
  <c r="BW72" i="3"/>
  <c r="BX81" i="3"/>
  <c r="BW86" i="3"/>
  <c r="BU93" i="3"/>
  <c r="BW82" i="3"/>
  <c r="BV82" i="3"/>
  <c r="BW79" i="3"/>
  <c r="BU73" i="3"/>
  <c r="BX68" i="3"/>
  <c r="BW92" i="3"/>
  <c r="BW81" i="3"/>
  <c r="BW85" i="3"/>
  <c r="BV79" i="3"/>
  <c r="BU71" i="3"/>
  <c r="BU68" i="3"/>
  <c r="BV75" i="3"/>
  <c r="BW69" i="3"/>
  <c r="BU72" i="3"/>
  <c r="BW74" i="3"/>
  <c r="BW93" i="3"/>
  <c r="BW77" i="3"/>
  <c r="BV93" i="3"/>
  <c r="BV89" i="3"/>
  <c r="BX82" i="3"/>
  <c r="BW68" i="3"/>
  <c r="BW73" i="3"/>
  <c r="BX88" i="3"/>
  <c r="BW70" i="3"/>
  <c r="BW88" i="3"/>
  <c r="BX71" i="3"/>
  <c r="BY77" i="3"/>
  <c r="BZ85" i="3"/>
  <c r="BX87" i="3"/>
  <c r="BW84" i="3"/>
  <c r="BX76" i="3"/>
  <c r="BX79" i="3"/>
  <c r="BX73" i="3"/>
  <c r="BV90" i="3"/>
  <c r="BX93" i="3"/>
  <c r="BY70" i="3"/>
  <c r="BX74" i="3"/>
  <c r="BX75" i="3"/>
  <c r="BX77" i="3"/>
  <c r="BW75" i="3"/>
  <c r="BU78" i="3"/>
  <c r="C99" i="1" s="1"/>
  <c r="BX80" i="3"/>
  <c r="BX92" i="3"/>
  <c r="BY85" i="3"/>
  <c r="BX89" i="3"/>
  <c r="BY71" i="3"/>
  <c r="BZ76" i="3"/>
  <c r="BZ80" i="3"/>
  <c r="BY80" i="3"/>
  <c r="BY75" i="3"/>
  <c r="BX90" i="3"/>
  <c r="BY91" i="3"/>
  <c r="BY68" i="3"/>
  <c r="BY78" i="3"/>
  <c r="G99" i="1" s="1"/>
  <c r="BZ73" i="3"/>
  <c r="BY72" i="3"/>
  <c r="BZ82" i="3"/>
  <c r="BY82" i="3"/>
  <c r="BX84" i="3"/>
  <c r="BX91" i="3"/>
  <c r="BZ93" i="3"/>
  <c r="BY81" i="3"/>
  <c r="BX85" i="3"/>
  <c r="BX83" i="3"/>
  <c r="BY76" i="3"/>
  <c r="BY93" i="3"/>
  <c r="BY74" i="3"/>
  <c r="BY79" i="3"/>
  <c r="BX70" i="3"/>
  <c r="BY86" i="3"/>
  <c r="BZ74" i="3"/>
  <c r="BY83" i="3"/>
  <c r="BY73" i="3"/>
  <c r="BZ92" i="3"/>
  <c r="BY89" i="3"/>
  <c r="BZ87" i="3"/>
  <c r="BZ77" i="3"/>
  <c r="BY92" i="3"/>
  <c r="BZ71" i="3"/>
  <c r="BZ88" i="3"/>
  <c r="BY84" i="3"/>
  <c r="BZ69" i="3"/>
  <c r="BZ90" i="3"/>
  <c r="BZ89" i="3"/>
  <c r="BY88" i="3"/>
  <c r="BY90" i="3"/>
  <c r="BZ72" i="3"/>
  <c r="BZ86" i="3"/>
  <c r="BY87" i="3"/>
  <c r="BZ83" i="3"/>
  <c r="BZ84" i="3"/>
  <c r="BY69" i="3"/>
  <c r="BZ75" i="3"/>
  <c r="BZ70" i="3"/>
  <c r="BZ68" i="3"/>
  <c r="BZ91" i="3"/>
  <c r="BZ81" i="3"/>
  <c r="BO80" i="3"/>
  <c r="BP80" i="3"/>
  <c r="BQ80" i="3"/>
  <c r="BR80" i="3"/>
  <c r="BS80" i="3"/>
  <c r="BO81" i="3"/>
  <c r="BP81" i="3"/>
  <c r="BQ81" i="3"/>
  <c r="BR81" i="3"/>
  <c r="BS81" i="3"/>
  <c r="BO71" i="3"/>
  <c r="BP71" i="3"/>
  <c r="BQ71" i="3"/>
  <c r="BR71" i="3"/>
  <c r="BS71" i="3"/>
  <c r="BO72" i="3"/>
  <c r="BP72" i="3"/>
  <c r="BQ72" i="3"/>
  <c r="BR72" i="3"/>
  <c r="BS72" i="3"/>
  <c r="BO77" i="3"/>
  <c r="BP77" i="3"/>
  <c r="BQ77" i="3"/>
  <c r="BR77" i="3"/>
  <c r="BS77" i="3"/>
  <c r="BO69" i="3"/>
  <c r="BP69" i="3"/>
  <c r="BQ69" i="3"/>
  <c r="BR69" i="3"/>
  <c r="BS69" i="3"/>
  <c r="BO75" i="3"/>
  <c r="BP75" i="3"/>
  <c r="BQ75" i="3"/>
  <c r="BR75" i="3"/>
  <c r="BS75" i="3"/>
  <c r="BO89" i="3"/>
  <c r="BP89" i="3"/>
  <c r="BQ89" i="3"/>
  <c r="BR89" i="3"/>
  <c r="BS89" i="3"/>
  <c r="BO83" i="3"/>
  <c r="BP83" i="3"/>
  <c r="BQ83" i="3"/>
  <c r="BR83" i="3"/>
  <c r="BS83" i="3"/>
  <c r="BO84" i="3"/>
  <c r="BP84" i="3"/>
  <c r="BQ84" i="3"/>
  <c r="BR84" i="3"/>
  <c r="BS84" i="3"/>
  <c r="BO90" i="3"/>
  <c r="BP90" i="3"/>
  <c r="BQ90" i="3"/>
  <c r="BR90" i="3"/>
  <c r="BS90" i="3"/>
  <c r="BO73" i="3"/>
  <c r="BP73" i="3"/>
  <c r="BQ73" i="3"/>
  <c r="BR73" i="3"/>
  <c r="BS73" i="3"/>
  <c r="BO88" i="3"/>
  <c r="BP88" i="3"/>
  <c r="BQ88" i="3"/>
  <c r="BR88" i="3"/>
  <c r="BS88" i="3"/>
  <c r="BO85" i="3"/>
  <c r="BP85" i="3"/>
  <c r="BQ85" i="3"/>
  <c r="BR85" i="3"/>
  <c r="BS85" i="3"/>
  <c r="BV67" i="3"/>
  <c r="D98" i="1" s="1"/>
  <c r="D100" i="1" s="1"/>
  <c r="D103" i="1" s="1"/>
  <c r="BW67" i="3"/>
  <c r="E98" i="1" s="1"/>
  <c r="E100" i="1" s="1"/>
  <c r="E103" i="1" s="1"/>
  <c r="BU67" i="3"/>
  <c r="C98" i="1" s="1"/>
  <c r="BX67" i="3"/>
  <c r="F98" i="1" s="1"/>
  <c r="F100" i="1" s="1"/>
  <c r="F103" i="1" s="1"/>
  <c r="BY67" i="3"/>
  <c r="G98" i="1" s="1"/>
  <c r="BM79" i="3"/>
  <c r="BZ79" i="3" s="1"/>
  <c r="BM67" i="3"/>
  <c r="BZ67" i="3" s="1"/>
  <c r="H98" i="1" s="1"/>
  <c r="G100" i="1" l="1"/>
  <c r="G103" i="1" s="1"/>
  <c r="I98" i="1"/>
  <c r="C100" i="1"/>
  <c r="C103" i="1" s="1"/>
  <c r="CC73" i="3"/>
  <c r="CD73" i="3"/>
  <c r="CB73" i="3"/>
  <c r="CD89" i="3"/>
  <c r="CC89" i="3"/>
  <c r="CB89" i="3"/>
  <c r="CC72" i="3"/>
  <c r="CD72" i="3"/>
  <c r="CB72" i="3"/>
  <c r="CB86" i="3"/>
  <c r="CC86" i="3"/>
  <c r="CD86" i="3"/>
  <c r="CB68" i="3"/>
  <c r="CC68" i="3"/>
  <c r="CD68" i="3"/>
  <c r="CB90" i="3"/>
  <c r="CC90" i="3"/>
  <c r="CD90" i="3"/>
  <c r="CB75" i="3"/>
  <c r="CC75" i="3"/>
  <c r="CD75" i="3"/>
  <c r="CB71" i="3"/>
  <c r="CC71" i="3"/>
  <c r="CD71" i="3"/>
  <c r="CD93" i="3"/>
  <c r="CC93" i="3"/>
  <c r="CB93" i="3"/>
  <c r="CB82" i="3"/>
  <c r="CD82" i="3"/>
  <c r="CC82" i="3"/>
  <c r="CD85" i="3"/>
  <c r="CC85" i="3"/>
  <c r="CB85" i="3"/>
  <c r="CC84" i="3"/>
  <c r="CD84" i="3"/>
  <c r="CB84" i="3"/>
  <c r="CD69" i="3"/>
  <c r="CB69" i="3"/>
  <c r="CC69" i="3"/>
  <c r="CC81" i="3"/>
  <c r="CB81" i="3"/>
  <c r="CD81" i="3"/>
  <c r="CB70" i="3"/>
  <c r="CC70" i="3"/>
  <c r="CD70" i="3"/>
  <c r="CC87" i="3"/>
  <c r="CB87" i="3"/>
  <c r="CD87" i="3"/>
  <c r="CC76" i="3"/>
  <c r="CD76" i="3"/>
  <c r="CB76" i="3"/>
  <c r="CB88" i="3"/>
  <c r="CD88" i="3"/>
  <c r="CC88" i="3"/>
  <c r="CC83" i="3"/>
  <c r="CB83" i="3"/>
  <c r="CD83" i="3"/>
  <c r="CC77" i="3"/>
  <c r="CD77" i="3"/>
  <c r="CB77" i="3"/>
  <c r="CC80" i="3"/>
  <c r="CD80" i="3"/>
  <c r="CB80" i="3"/>
  <c r="CB74" i="3"/>
  <c r="CC74" i="3"/>
  <c r="CD74" i="3"/>
  <c r="CC91" i="3"/>
  <c r="CB91" i="3"/>
  <c r="CD91" i="3"/>
  <c r="CB92" i="3"/>
  <c r="CD92" i="3"/>
  <c r="CC92" i="3"/>
  <c r="BM78" i="3"/>
  <c r="BO79" i="3"/>
  <c r="BP79" i="3"/>
  <c r="BQ79" i="3"/>
  <c r="BR79" i="3"/>
  <c r="BS79" i="3"/>
  <c r="BO67" i="3"/>
  <c r="BP67" i="3"/>
  <c r="BQ67" i="3"/>
  <c r="BR67" i="3"/>
  <c r="BS67" i="3"/>
  <c r="G101" i="1" l="1"/>
  <c r="E101" i="1"/>
  <c r="D101" i="1"/>
  <c r="C101" i="1"/>
  <c r="F101" i="1"/>
  <c r="CC67" i="3"/>
  <c r="CD67" i="3"/>
  <c r="CB67" i="3"/>
  <c r="CB79" i="3"/>
  <c r="CC79" i="3"/>
  <c r="CD79" i="3"/>
  <c r="BO78" i="3"/>
  <c r="BP78" i="3"/>
  <c r="BQ78" i="3"/>
  <c r="BR78" i="3"/>
  <c r="BS78" i="3"/>
  <c r="BZ78" i="3"/>
  <c r="H99" i="1" s="1"/>
  <c r="I99" i="1" l="1"/>
  <c r="H100" i="1"/>
  <c r="H103" i="1" s="1"/>
  <c r="F104" i="1"/>
  <c r="G104" i="1"/>
  <c r="E104" i="1"/>
  <c r="D104" i="1"/>
  <c r="C104" i="1"/>
  <c r="CB78" i="3"/>
  <c r="CD78" i="3"/>
  <c r="CC78" i="3"/>
  <c r="H101" i="1" l="1"/>
  <c r="I100" i="1"/>
  <c r="I103" i="1" l="1"/>
  <c r="H104" i="1"/>
</calcChain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название типов домов меняеться в справочнике, туда же заносятся параметры цена и себестоимость, в данную таблицу только физические показатели</t>
        </r>
      </text>
    </comment>
    <comment ref="C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позволяет сделать выпоб: либо расчет с конкретной даты начала проекта, либо без даты протсо по периодам</t>
        </r>
      </text>
    </comment>
  </commentList>
</comments>
</file>

<file path=xl/sharedStrings.xml><?xml version="1.0" encoding="utf-8"?>
<sst xmlns="http://schemas.openxmlformats.org/spreadsheetml/2006/main" count="273" uniqueCount="148">
  <si>
    <t>Укрупненный расчет</t>
  </si>
  <si>
    <t>Наименование проекта:</t>
  </si>
  <si>
    <t>Инициатор проекта:</t>
  </si>
  <si>
    <t>Дата начала реализации проекта:</t>
  </si>
  <si>
    <t>1 очередь строительства:</t>
  </si>
  <si>
    <t>2 очередь строительства:</t>
  </si>
  <si>
    <t>3 очередь строительства:</t>
  </si>
  <si>
    <t>4 очередь строительства:</t>
  </si>
  <si>
    <t>5 очередь строительства:</t>
  </si>
  <si>
    <t>6 очередь строительства:</t>
  </si>
  <si>
    <t>7 очередь строительства:</t>
  </si>
  <si>
    <t>8 очередь строительства:</t>
  </si>
  <si>
    <t>9 очередь строительства:</t>
  </si>
  <si>
    <t>10 очередь строительства:</t>
  </si>
  <si>
    <t>указать дату начала строительства</t>
  </si>
  <si>
    <t>указать длительность</t>
  </si>
  <si>
    <t>Итого:</t>
  </si>
  <si>
    <t>Очередь/тип дома</t>
  </si>
  <si>
    <t>период</t>
  </si>
  <si>
    <t>1 месяц</t>
  </si>
  <si>
    <t>описание типов домов</t>
  </si>
  <si>
    <t>sun 1</t>
  </si>
  <si>
    <t>sun 2</t>
  </si>
  <si>
    <t>sun 3</t>
  </si>
  <si>
    <t>sun 4</t>
  </si>
  <si>
    <t>sun 5</t>
  </si>
  <si>
    <t>sun 6</t>
  </si>
  <si>
    <t>sun 7</t>
  </si>
  <si>
    <t>sun 8</t>
  </si>
  <si>
    <t>half moon 1</t>
  </si>
  <si>
    <t>half moon 2</t>
  </si>
  <si>
    <t>half moon 3</t>
  </si>
  <si>
    <t>half moon 4</t>
  </si>
  <si>
    <t>half moon 5</t>
  </si>
  <si>
    <t>half moon 6</t>
  </si>
  <si>
    <t>half moon 7</t>
  </si>
  <si>
    <t>half moon 8</t>
  </si>
  <si>
    <t>square 1</t>
  </si>
  <si>
    <t>square 2</t>
  </si>
  <si>
    <t>square 3</t>
  </si>
  <si>
    <t>square 4</t>
  </si>
  <si>
    <t>square 5</t>
  </si>
  <si>
    <t>square 6</t>
  </si>
  <si>
    <t>square 7</t>
  </si>
  <si>
    <t>square 8</t>
  </si>
  <si>
    <t>категория</t>
  </si>
  <si>
    <t>цена за 1 кв.м.</t>
  </si>
  <si>
    <t>цена за дом</t>
  </si>
  <si>
    <t>стоимость комплекта</t>
  </si>
  <si>
    <t>стоимость СМР</t>
  </si>
  <si>
    <t>площадь дома</t>
  </si>
  <si>
    <t>итого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</si>
  <si>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</si>
  <si>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</si>
  <si>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</si>
  <si>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</si>
  <si>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</si>
  <si>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</si>
  <si>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</si>
  <si>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</si>
  <si>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</si>
  <si>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</si>
  <si>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</si>
  <si>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График продаж</t>
  </si>
  <si>
    <t>стоимость земельного участка</t>
  </si>
  <si>
    <t>руб.</t>
  </si>
  <si>
    <t>создание инфраструктуры</t>
  </si>
  <si>
    <t>благоустройство территории</t>
  </si>
  <si>
    <t>Ключевые показатели проекта:</t>
  </si>
  <si>
    <t>выручка</t>
  </si>
  <si>
    <t>варианты анализа</t>
  </si>
  <si>
    <t>календарный план</t>
  </si>
  <si>
    <t>переодический план</t>
  </si>
  <si>
    <t>указать вариант рассмотрения  проета</t>
  </si>
  <si>
    <t>затраты</t>
  </si>
  <si>
    <t>продвижение проекта</t>
  </si>
  <si>
    <t>прибыль застройщика</t>
  </si>
  <si>
    <t>NPV</t>
  </si>
  <si>
    <t>ед.изм.</t>
  </si>
  <si>
    <t>показатель</t>
  </si>
  <si>
    <t>%</t>
  </si>
  <si>
    <t>срок строительства</t>
  </si>
  <si>
    <t>общая стоимость комплектов домов</t>
  </si>
  <si>
    <t>общая стоимость услуг по возведению домов</t>
  </si>
  <si>
    <t>площадь</t>
  </si>
  <si>
    <t>общие кв.м.</t>
  </si>
  <si>
    <t>общие затраты</t>
  </si>
  <si>
    <t>указать дату покупки</t>
  </si>
  <si>
    <t>указать длительность расчетов по приобретению</t>
  </si>
  <si>
    <t>месячная норма по затратам</t>
  </si>
  <si>
    <t>срок продаж</t>
  </si>
  <si>
    <t>месячная норма попоступлению</t>
  </si>
  <si>
    <t>тыс.руб.</t>
  </si>
  <si>
    <t>месяц по порядку</t>
  </si>
  <si>
    <t>год по календарю</t>
  </si>
  <si>
    <t>год с учетом начала проекта</t>
  </si>
  <si>
    <t>дата начала</t>
  </si>
  <si>
    <t>стоимость комплектов домов и стоимость услуг</t>
  </si>
  <si>
    <t>График строительства</t>
  </si>
  <si>
    <t>Стоимостные показатели</t>
  </si>
  <si>
    <t>Движение денежных средств</t>
  </si>
  <si>
    <t>общая сумма</t>
  </si>
  <si>
    <t>месячная норма</t>
  </si>
  <si>
    <t>по годам</t>
  </si>
  <si>
    <t>по календарю</t>
  </si>
  <si>
    <t>по периодам</t>
  </si>
  <si>
    <t>по итогам</t>
  </si>
  <si>
    <t>Значение</t>
  </si>
  <si>
    <t>рентабельность проекта</t>
  </si>
  <si>
    <t>поступление от продаж</t>
  </si>
  <si>
    <t>текущие затраты</t>
  </si>
  <si>
    <t>поток</t>
  </si>
  <si>
    <t>накопительный поток</t>
  </si>
  <si>
    <t>ставка дискантирования</t>
  </si>
  <si>
    <t>чистый приведенный доход</t>
  </si>
  <si>
    <t>чистай накопленный поток (NPV)</t>
  </si>
  <si>
    <t>Денежный поток проекта (тыс.руб.)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</si>
  <si>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</si>
  <si>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</si>
  <si>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</si>
  <si>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</si>
  <si>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</si>
  <si>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</si>
  <si>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</si>
  <si>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</si>
  <si>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</si>
  <si>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</si>
  <si>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</si>
  <si>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Укрупненные расходы проекта кроме стоимости :</t>
  </si>
  <si>
    <t>Комплектация домами:</t>
  </si>
  <si>
    <t>Данный калькулятор разработан для оценки эффективности инвестиционных ппроектов в облатси жилищной застройки, но</t>
  </si>
  <si>
    <t>в принципе его можно использовать и для собственных затрат для возведения объектов.</t>
  </si>
  <si>
    <t>Принцип расчета</t>
  </si>
  <si>
    <t>в данном калькуляторе вшиты несоклько справочников, которые помогают сделать расчет более точным</t>
  </si>
  <si>
    <t xml:space="preserve">Данный справочник используется для выбора периодов разных фаз, что бы можно было </t>
  </si>
  <si>
    <t>производить расчеты с учетом  сроков исполнения инвестиционного проекта</t>
  </si>
  <si>
    <t>1)</t>
  </si>
  <si>
    <t>2)</t>
  </si>
  <si>
    <t>Данный справочник позволит внести информацию о типах домов, для более детального расчета себетсоимости и выручки</t>
  </si>
  <si>
    <t>3)</t>
  </si>
  <si>
    <t>Позволяет вам при расчетах либо привязываться к конкретной дате начала реализации проекта,</t>
  </si>
  <si>
    <t>либо готовить план без этого</t>
  </si>
  <si>
    <t>Сама модель:</t>
  </si>
  <si>
    <t>Название типов домов меняеться в справочнике, туда же заносятся параметры цена и себестоимость</t>
  </si>
  <si>
    <t xml:space="preserve"> в данную таблицу только физические показатели</t>
  </si>
  <si>
    <t>Далее вносится информация о продажах и крупных расходах таких как покупка земли, инфраструкутруа и реклама</t>
  </si>
  <si>
    <t>Возможно Вас заинтересуют другие услуги компании, обращайтесь будем рады Вам помочь.</t>
  </si>
  <si>
    <t>Далее формы оценки эффективносии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</si>
</sst>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"/>
    <numFmt numFmtId="165" formatCode="#,##0.0"/>
    <numFmt numFmtId="166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5" borderId="0" xfId="0" applyFill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4" borderId="1" xfId="0" applyFill="1" applyBorder="1"/>
    <xf numFmtId="0" fontId="0" fillId="5" borderId="1" xfId="0" applyFill="1" applyBorder="1"/>
    <xf numFmtId="3" fontId="0" fillId="4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 indent="3"/>
    </xf>
    <xf numFmtId="0" fontId="0" fillId="3" borderId="1" xfId="0" applyFill="1" applyBorder="1"/>
    <xf numFmtId="0" fontId="0" fillId="0" borderId="1" xfId="0" applyBorder="1"/>
    <xf numFmtId="165" fontId="0" fillId="0" borderId="1" xfId="0" applyNumberFormat="1" applyBorder="1" applyAlignment="1">
      <alignment vertical="top" wrapText="1"/>
    </xf>
    <xf numFmtId="165" fontId="0" fillId="0" borderId="1" xfId="0" applyNumberFormat="1" applyBorder="1"/>
    <xf numFmtId="1" fontId="0" fillId="0" borderId="0" xfId="0" applyNumberFormat="1"/>
    <xf numFmtId="17" fontId="0" fillId="0" borderId="0" xfId="0" applyNumberFormat="1"/>
    <xf numFmtId="0" fontId="5" fillId="2" borderId="1" xfId="0" applyFont="1" applyFill="1" applyBorder="1" applyAlignment="1">
      <alignment horizontal="left" indent="6"/>
    </xf>
    <xf numFmtId="14" fontId="0" fillId="0" borderId="0" xfId="0" applyNumberFormat="1"/>
    <xf numFmtId="1" fontId="4" fillId="0" borderId="1" xfId="0" applyNumberFormat="1" applyFont="1" applyBorder="1"/>
    <xf numFmtId="1" fontId="0" fillId="0" borderId="1" xfId="0" applyNumberFormat="1" applyBorder="1"/>
    <xf numFmtId="14" fontId="0" fillId="0" borderId="1" xfId="0" applyNumberFormat="1" applyBorder="1"/>
    <xf numFmtId="0" fontId="8" fillId="0" borderId="0" xfId="0" applyFont="1"/>
    <xf numFmtId="17" fontId="8" fillId="0" borderId="0" xfId="0" applyNumberFormat="1" applyFont="1"/>
    <xf numFmtId="17" fontId="1" fillId="7" borderId="1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top" wrapText="1"/>
    </xf>
    <xf numFmtId="17" fontId="1" fillId="7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1" fontId="4" fillId="0" borderId="2" xfId="0" applyNumberFormat="1" applyFont="1" applyBorder="1"/>
    <xf numFmtId="4" fontId="0" fillId="0" borderId="2" xfId="0" applyNumberFormat="1" applyBorder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4" fontId="1" fillId="0" borderId="1" xfId="0" applyNumberFormat="1" applyFont="1" applyBorder="1"/>
    <xf numFmtId="0" fontId="0" fillId="0" borderId="0" xfId="0" applyAlignment="1">
      <alignment horizontal="center"/>
    </xf>
    <xf numFmtId="1" fontId="1" fillId="0" borderId="1" xfId="0" applyNumberFormat="1" applyFont="1" applyBorder="1"/>
    <xf numFmtId="4" fontId="1" fillId="0" borderId="0" xfId="0" applyNumberFormat="1" applyFont="1"/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/>
    <xf numFmtId="0" fontId="1" fillId="3" borderId="1" xfId="0" applyFont="1" applyFill="1" applyBorder="1"/>
    <xf numFmtId="166" fontId="0" fillId="2" borderId="1" xfId="0" applyNumberFormat="1" applyFill="1" applyBorder="1"/>
    <xf numFmtId="0" fontId="7" fillId="2" borderId="0" xfId="0" applyFont="1" applyFill="1"/>
    <xf numFmtId="4" fontId="0" fillId="0" borderId="0" xfId="0" applyNumberFormat="1"/>
    <xf numFmtId="0" fontId="9" fillId="2" borderId="0" xfId="0" applyFont="1" applyFill="1"/>
    <xf numFmtId="3" fontId="1" fillId="3" borderId="1" xfId="0" applyNumberFormat="1" applyFont="1" applyFill="1" applyBorder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0" fontId="0" fillId="2" borderId="2" xfId="1" applyNumberFormat="1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9" fontId="1" fillId="3" borderId="1" xfId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133350</xdr:rowOff>
    </xdr:from>
    <xdr:to>
      <xdr:col>4</xdr:col>
      <xdr:colOff>228600</xdr:colOff>
      <xdr:row>20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085850"/>
          <a:ext cx="200025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28575</xdr:rowOff>
    </xdr:from>
    <xdr:to>
      <xdr:col>10</xdr:col>
      <xdr:colOff>523875</xdr:colOff>
      <xdr:row>29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029075"/>
          <a:ext cx="59912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142875</xdr:rowOff>
    </xdr:from>
    <xdr:to>
      <xdr:col>3</xdr:col>
      <xdr:colOff>571500</xdr:colOff>
      <xdr:row>36</xdr:row>
      <xdr:rowOff>38100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38875"/>
          <a:ext cx="1752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495300</xdr:colOff>
      <xdr:row>39</xdr:row>
      <xdr:rowOff>95250</xdr:rowOff>
    </xdr:from>
    <xdr:to>
      <xdr:col>14</xdr:col>
      <xdr:colOff>273050</xdr:colOff>
      <xdr:row>50</xdr:row>
      <xdr:rowOff>95250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524750"/>
          <a:ext cx="820102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55</xdr:row>
      <xdr:rowOff>31750</xdr:rowOff>
    </xdr:from>
    <xdr:to>
      <xdr:col>13</xdr:col>
      <xdr:colOff>307975</xdr:colOff>
      <xdr:row>64</xdr:row>
      <xdr:rowOff>155575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509250"/>
          <a:ext cx="754380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98</xdr:row>
      <xdr:rowOff>31749</xdr:rowOff>
    </xdr:from>
    <xdr:to>
      <xdr:col>14</xdr:col>
      <xdr:colOff>539750</xdr:colOff>
      <xdr:row>122</xdr:row>
      <xdr:rowOff>111124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700749"/>
          <a:ext cx="8588375" cy="465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63501</xdr:colOff>
      <xdr:row>71</xdr:row>
      <xdr:rowOff>181498</xdr:rowOff>
    </xdr:from>
    <xdr:to>
      <xdr:col>14</xdr:col>
      <xdr:colOff>539751</xdr:colOff>
      <xdr:row>80</xdr:row>
      <xdr:rowOff>44450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13706998"/>
          <a:ext cx="8572500" cy="1577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83</xdr:row>
      <xdr:rowOff>63500</xdr:rowOff>
    </xdr:from>
    <xdr:to>
      <xdr:col>11</xdr:col>
      <xdr:colOff>285750</xdr:colOff>
      <xdr:row>95</xdr:row>
      <xdr:rowOff>177800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875000"/>
          <a:ext cx="628650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topLeftCell="A92" zoomScale="60" zoomScaleNormal="100" workbookViewId="0">
      <selection activeCell="F126" sqref="F126"/>
    </sheetView>
  </sheetViews>
  <sheetFormatPr defaultRowHeight="15" x14ac:dyDescent="0.25"/>
  <cols>
    <col min="1" max="1" width="3.85546875" customWidth="1"/>
  </cols>
  <sheetData>
    <row r="1" spans="1:6" x14ac:dyDescent="0.25">
      <c r="B1" t="s">
        <v>130</v>
      </c>
    </row>
    <row r="2" spans="1:6" x14ac:dyDescent="0.25">
      <c r="B2" t="s">
        <v>131</v>
      </c>
    </row>
    <row r="4" spans="1:6" x14ac:dyDescent="0.25">
      <c r="B4" t="s">
        <v>132</v>
      </c>
    </row>
    <row r="5" spans="1:6" x14ac:dyDescent="0.25">
      <c r="B5" t="s">
        <v>133</v>
      </c>
    </row>
    <row r="6" spans="1:6" x14ac:dyDescent="0.25">
      <c r="A6" t="s">
        <v>136</v>
      </c>
    </row>
    <row r="7" spans="1:6" x14ac:dyDescent="0.25">
      <c r="F7" t="s">
        <v>134</v>
      </c>
    </row>
    <row r="8" spans="1:6" x14ac:dyDescent="0.25">
      <c r="F8" t="s">
        <v>135</v>
      </c>
    </row>
    <row r="22" spans="1:2" x14ac:dyDescent="0.25">
      <c r="A22" t="s">
        <v>137</v>
      </c>
    </row>
    <row r="32" spans="1:2" x14ac:dyDescent="0.25">
      <c r="B32" t="s">
        <v>138</v>
      </c>
    </row>
    <row r="34" spans="1:5" x14ac:dyDescent="0.25">
      <c r="A34" t="s">
        <v>139</v>
      </c>
      <c r="E34" t="s">
        <v>140</v>
      </c>
    </row>
    <row r="35" spans="1:5" x14ac:dyDescent="0.25">
      <c r="E35" t="s">
        <v>141</v>
      </c>
    </row>
    <row r="38" spans="1:5" x14ac:dyDescent="0.25">
      <c r="B38" t="s">
        <v>142</v>
      </c>
    </row>
    <row r="67" spans="2:2" x14ac:dyDescent="0.25">
      <c r="B67" t="s">
        <v>143</v>
      </c>
    </row>
    <row r="68" spans="2:2" x14ac:dyDescent="0.25">
      <c r="B68" t="s">
        <v>144</v>
      </c>
    </row>
    <row r="70" spans="2:2" x14ac:dyDescent="0.25">
      <c r="B70" t="s">
        <v>145</v>
      </c>
    </row>
    <row r="83" spans="2:2" x14ac:dyDescent="0.25">
      <c r="B83" t="s">
        <v>147</v>
      </c>
    </row>
    <row r="95" spans="2:2" x14ac:dyDescent="0.25">
      <c r="B95" s="38" t="s">
        <v>146</v>
      </c>
    </row>
  </sheetData>
  <pageMargins left="0.25" right="0.25" top="0.75" bottom="0.75" header="0.3" footer="0.3"/>
  <pageSetup paperSize="9" scale="70" orientation="portrait" verticalDpi="0" r:id="rId1"/>
  <rowBreaks count="1" manualBreakCount="1">
    <brk id="6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3" sqref="A23"/>
    </sheetView>
  </sheetViews>
  <sheetFormatPr defaultRowHeight="15" x14ac:dyDescent="0.25"/>
  <cols>
    <col min="1" max="1" width="29.5703125" customWidth="1"/>
    <col min="2" max="2" width="3.85546875" customWidth="1"/>
    <col min="3" max="3" width="24" customWidth="1"/>
    <col min="4" max="4" width="11.28515625" customWidth="1"/>
    <col min="7" max="7" width="11.7109375" customWidth="1"/>
    <col min="8" max="8" width="11.85546875" customWidth="1"/>
  </cols>
  <sheetData>
    <row r="1" spans="1:9" s="7" customFormat="1" ht="38.25" customHeight="1" x14ac:dyDescent="0.25">
      <c r="A1" s="7" t="s">
        <v>18</v>
      </c>
      <c r="C1" s="8" t="s">
        <v>20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</row>
    <row r="2" spans="1:9" x14ac:dyDescent="0.25">
      <c r="A2" s="6" t="s">
        <v>19</v>
      </c>
      <c r="B2">
        <v>1</v>
      </c>
      <c r="C2" s="10" t="s">
        <v>21</v>
      </c>
      <c r="D2" s="9"/>
      <c r="E2" s="11">
        <v>12500</v>
      </c>
      <c r="F2" s="11">
        <f>12000*110</f>
        <v>1320000</v>
      </c>
      <c r="G2" s="11">
        <v>750000</v>
      </c>
      <c r="H2" s="11">
        <v>100000</v>
      </c>
      <c r="I2" s="11">
        <v>110</v>
      </c>
    </row>
    <row r="3" spans="1:9" x14ac:dyDescent="0.25">
      <c r="A3" s="6" t="s">
        <v>52</v>
      </c>
      <c r="B3">
        <v>2</v>
      </c>
      <c r="C3" s="10" t="s">
        <v>22</v>
      </c>
      <c r="D3" s="9"/>
      <c r="E3" s="11">
        <v>12500</v>
      </c>
      <c r="F3" s="11">
        <f>12000*147</f>
        <v>1764000</v>
      </c>
      <c r="G3" s="11">
        <v>850000</v>
      </c>
      <c r="H3" s="11">
        <v>120000</v>
      </c>
      <c r="I3" s="11">
        <v>147</v>
      </c>
    </row>
    <row r="4" spans="1:9" x14ac:dyDescent="0.25">
      <c r="A4" s="6" t="s">
        <v>53</v>
      </c>
      <c r="B4">
        <v>3</v>
      </c>
      <c r="C4" s="10" t="s">
        <v>23</v>
      </c>
      <c r="D4" s="9"/>
      <c r="E4" s="11"/>
      <c r="F4" s="11"/>
      <c r="G4" s="11"/>
      <c r="H4" s="11"/>
      <c r="I4" s="11"/>
    </row>
    <row r="5" spans="1:9" x14ac:dyDescent="0.25">
      <c r="A5" s="6" t="s">
        <v>54</v>
      </c>
      <c r="B5">
        <v>4</v>
      </c>
      <c r="C5" s="10" t="s">
        <v>24</v>
      </c>
      <c r="D5" s="9"/>
      <c r="E5" s="11"/>
      <c r="F5" s="11"/>
      <c r="G5" s="11"/>
      <c r="H5" s="11"/>
      <c r="I5" s="11"/>
    </row>
    <row r="6" spans="1:9" x14ac:dyDescent="0.25">
      <c r="A6" s="6" t="s">
        <v>55</v>
      </c>
      <c r="B6">
        <v>5</v>
      </c>
      <c r="C6" s="10" t="s">
        <v>25</v>
      </c>
      <c r="D6" s="9"/>
      <c r="E6" s="11"/>
      <c r="F6" s="11"/>
      <c r="G6" s="11"/>
      <c r="H6" s="11"/>
      <c r="I6" s="11"/>
    </row>
    <row r="7" spans="1:9" x14ac:dyDescent="0.25">
      <c r="A7" s="6" t="s">
        <v>56</v>
      </c>
      <c r="B7">
        <v>6</v>
      </c>
      <c r="C7" s="10" t="s">
        <v>26</v>
      </c>
      <c r="D7" s="9"/>
      <c r="E7" s="11"/>
      <c r="F7" s="11"/>
      <c r="G7" s="11"/>
      <c r="H7" s="11"/>
      <c r="I7" s="11"/>
    </row>
    <row r="8" spans="1:9" x14ac:dyDescent="0.25">
      <c r="A8" s="6" t="s">
        <v>57</v>
      </c>
      <c r="B8">
        <v>7</v>
      </c>
      <c r="C8" s="10" t="s">
        <v>27</v>
      </c>
      <c r="D8" s="9"/>
      <c r="E8" s="11"/>
      <c r="F8" s="11"/>
      <c r="G8" s="11"/>
      <c r="H8" s="11"/>
      <c r="I8" s="11"/>
    </row>
    <row r="9" spans="1:9" x14ac:dyDescent="0.25">
      <c r="A9" s="6" t="s">
        <v>58</v>
      </c>
      <c r="B9">
        <v>8</v>
      </c>
      <c r="C9" s="10" t="s">
        <v>28</v>
      </c>
      <c r="D9" s="9"/>
      <c r="E9" s="11"/>
      <c r="F9" s="11"/>
      <c r="G9" s="11"/>
      <c r="H9" s="11"/>
      <c r="I9" s="11"/>
    </row>
    <row r="10" spans="1:9" x14ac:dyDescent="0.25">
      <c r="A10" s="6" t="s">
        <v>59</v>
      </c>
      <c r="B10">
        <v>9</v>
      </c>
      <c r="C10" s="10" t="s">
        <v>29</v>
      </c>
      <c r="D10" s="9"/>
      <c r="E10" s="11">
        <v>14000</v>
      </c>
      <c r="F10" s="11">
        <f>13500*110</f>
        <v>1485000</v>
      </c>
      <c r="G10" s="11">
        <f>750000+100000</f>
        <v>850000</v>
      </c>
      <c r="H10" s="11">
        <v>150000</v>
      </c>
      <c r="I10" s="11">
        <v>110</v>
      </c>
    </row>
    <row r="11" spans="1:9" x14ac:dyDescent="0.25">
      <c r="A11" s="6" t="s">
        <v>60</v>
      </c>
      <c r="B11">
        <v>10</v>
      </c>
      <c r="C11" s="10" t="s">
        <v>30</v>
      </c>
      <c r="D11" s="9"/>
      <c r="E11" s="11">
        <v>14000</v>
      </c>
      <c r="F11" s="11">
        <f>13500*147</f>
        <v>1984500</v>
      </c>
      <c r="G11" s="11">
        <v>950000</v>
      </c>
      <c r="H11" s="11">
        <v>200000</v>
      </c>
      <c r="I11" s="11">
        <v>147</v>
      </c>
    </row>
    <row r="12" spans="1:9" x14ac:dyDescent="0.25">
      <c r="A12" s="6" t="s">
        <v>61</v>
      </c>
      <c r="B12">
        <v>11</v>
      </c>
      <c r="C12" s="10" t="s">
        <v>31</v>
      </c>
      <c r="D12" s="9"/>
      <c r="E12" s="11"/>
      <c r="F12" s="11"/>
      <c r="G12" s="11"/>
      <c r="H12" s="11"/>
      <c r="I12" s="11"/>
    </row>
    <row r="13" spans="1:9" x14ac:dyDescent="0.25">
      <c r="A13" s="6" t="s">
        <v>62</v>
      </c>
      <c r="B13">
        <v>12</v>
      </c>
      <c r="C13" s="10" t="s">
        <v>32</v>
      </c>
      <c r="D13" s="9"/>
      <c r="E13" s="11"/>
      <c r="F13" s="11"/>
      <c r="G13" s="11"/>
      <c r="H13" s="11"/>
      <c r="I13" s="11"/>
    </row>
    <row r="14" spans="1:9" x14ac:dyDescent="0.25">
      <c r="C14" s="10" t="s">
        <v>33</v>
      </c>
      <c r="D14" s="9"/>
      <c r="E14" s="11"/>
      <c r="F14" s="11"/>
      <c r="G14" s="11"/>
      <c r="H14" s="11"/>
      <c r="I14" s="11"/>
    </row>
    <row r="15" spans="1:9" x14ac:dyDescent="0.25">
      <c r="C15" s="10" t="s">
        <v>34</v>
      </c>
      <c r="D15" s="9"/>
      <c r="E15" s="11"/>
      <c r="F15" s="11"/>
      <c r="G15" s="11"/>
      <c r="H15" s="11"/>
      <c r="I15" s="11"/>
    </row>
    <row r="16" spans="1:9" x14ac:dyDescent="0.25">
      <c r="C16" s="10" t="s">
        <v>35</v>
      </c>
      <c r="D16" s="9"/>
      <c r="E16" s="11"/>
      <c r="F16" s="11"/>
      <c r="G16" s="11"/>
      <c r="H16" s="11"/>
      <c r="I16" s="11"/>
    </row>
    <row r="17" spans="1:9" x14ac:dyDescent="0.25">
      <c r="C17" s="10" t="s">
        <v>36</v>
      </c>
      <c r="D17" s="9"/>
      <c r="E17" s="11"/>
      <c r="F17" s="11"/>
      <c r="G17" s="11"/>
      <c r="H17" s="11"/>
      <c r="I17" s="11"/>
    </row>
    <row r="18" spans="1:9" x14ac:dyDescent="0.25">
      <c r="A18" t="s">
        <v>70</v>
      </c>
      <c r="C18" s="10" t="s">
        <v>37</v>
      </c>
      <c r="D18" s="9"/>
      <c r="E18" s="11">
        <v>12500</v>
      </c>
      <c r="F18" s="11">
        <f>12000*110</f>
        <v>1320000</v>
      </c>
      <c r="G18" s="11">
        <v>700000</v>
      </c>
      <c r="H18" s="11">
        <v>100000</v>
      </c>
      <c r="I18" s="11">
        <v>110</v>
      </c>
    </row>
    <row r="19" spans="1:9" x14ac:dyDescent="0.25">
      <c r="A19" s="6" t="s">
        <v>71</v>
      </c>
      <c r="C19" s="10" t="s">
        <v>38</v>
      </c>
      <c r="D19" s="9"/>
      <c r="E19" s="11">
        <v>12500</v>
      </c>
      <c r="F19" s="11">
        <f>12000*147</f>
        <v>1764000</v>
      </c>
      <c r="G19" s="11">
        <v>800000</v>
      </c>
      <c r="H19" s="11">
        <v>120000</v>
      </c>
      <c r="I19" s="11">
        <v>147</v>
      </c>
    </row>
    <row r="20" spans="1:9" x14ac:dyDescent="0.25">
      <c r="A20" s="6" t="s">
        <v>72</v>
      </c>
      <c r="C20" s="10" t="s">
        <v>39</v>
      </c>
      <c r="D20" s="9"/>
      <c r="E20" s="11"/>
      <c r="F20" s="11"/>
      <c r="G20" s="11"/>
      <c r="H20" s="11"/>
      <c r="I20" s="11"/>
    </row>
    <row r="21" spans="1:9" x14ac:dyDescent="0.25">
      <c r="C21" s="10" t="s">
        <v>40</v>
      </c>
      <c r="D21" s="9"/>
      <c r="E21" s="11"/>
      <c r="F21" s="11"/>
      <c r="G21" s="11"/>
      <c r="H21" s="11"/>
      <c r="I21" s="11"/>
    </row>
    <row r="22" spans="1:9" x14ac:dyDescent="0.25">
      <c r="C22" s="10" t="s">
        <v>41</v>
      </c>
      <c r="D22" s="9"/>
      <c r="E22" s="11"/>
      <c r="F22" s="11"/>
      <c r="G22" s="11"/>
      <c r="H22" s="11"/>
      <c r="I22" s="11"/>
    </row>
    <row r="23" spans="1:9" x14ac:dyDescent="0.25">
      <c r="C23" s="10" t="s">
        <v>42</v>
      </c>
      <c r="D23" s="9"/>
      <c r="E23" s="11"/>
      <c r="F23" s="11"/>
      <c r="G23" s="11"/>
      <c r="H23" s="11"/>
      <c r="I23" s="11"/>
    </row>
    <row r="24" spans="1:9" x14ac:dyDescent="0.25">
      <c r="C24" s="10" t="s">
        <v>43</v>
      </c>
      <c r="D24" s="9"/>
      <c r="E24" s="11"/>
      <c r="F24" s="11"/>
      <c r="G24" s="11"/>
      <c r="H24" s="11"/>
      <c r="I24" s="11"/>
    </row>
    <row r="25" spans="1:9" x14ac:dyDescent="0.25">
      <c r="C25" s="10" t="s">
        <v>44</v>
      </c>
      <c r="D25" s="9"/>
      <c r="E25" s="11"/>
      <c r="F25" s="11"/>
      <c r="G25" s="11"/>
      <c r="H25" s="11"/>
      <c r="I2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04"/>
  <sheetViews>
    <sheetView topLeftCell="A80" workbookViewId="0">
      <selection activeCell="B107" sqref="B107"/>
    </sheetView>
  </sheetViews>
  <sheetFormatPr defaultRowHeight="15" outlineLevelRow="1" outlineLevelCol="1" x14ac:dyDescent="0.25"/>
  <cols>
    <col min="1" max="1" width="9.140625" style="1"/>
    <col min="2" max="2" width="55.85546875" style="1" customWidth="1"/>
    <col min="3" max="3" width="9.140625" style="1"/>
    <col min="4" max="4" width="9.140625" style="1" customWidth="1"/>
    <col min="5" max="8" width="9.140625" style="1"/>
    <col min="9" max="10" width="9.140625" style="1" customWidth="1" outlineLevel="1"/>
    <col min="11" max="11" width="12.5703125" style="1" customWidth="1"/>
    <col min="12" max="12" width="9.140625" style="1"/>
    <col min="13" max="18" width="9.140625" style="1" hidden="1" customWidth="1" outlineLevel="1"/>
    <col min="19" max="19" width="9.140625" style="1" collapsed="1"/>
    <col min="20" max="20" width="9.140625" style="1"/>
    <col min="21" max="26" width="9.140625" style="1" hidden="1" customWidth="1" outlineLevel="1"/>
    <col min="27" max="27" width="9.140625" style="1" collapsed="1"/>
    <col min="28" max="16384" width="9.140625" style="1"/>
  </cols>
  <sheetData>
    <row r="1" spans="2:9" s="3" customFormat="1" ht="23.25" x14ac:dyDescent="0.35">
      <c r="B1" s="3" t="s">
        <v>0</v>
      </c>
    </row>
    <row r="3" spans="2:9" x14ac:dyDescent="0.25">
      <c r="B3" s="1" t="s">
        <v>1</v>
      </c>
      <c r="C3" s="51"/>
      <c r="D3" s="51"/>
      <c r="E3" s="51"/>
      <c r="F3" s="51"/>
      <c r="G3" s="51"/>
      <c r="H3" s="51"/>
    </row>
    <row r="4" spans="2:9" ht="6.75" customHeight="1" x14ac:dyDescent="0.25">
      <c r="C4" s="4"/>
      <c r="D4" s="4"/>
      <c r="E4" s="4"/>
      <c r="F4" s="4"/>
      <c r="G4" s="4"/>
      <c r="H4" s="4"/>
    </row>
    <row r="5" spans="2:9" x14ac:dyDescent="0.25">
      <c r="B5" s="1" t="s">
        <v>2</v>
      </c>
      <c r="C5" s="51"/>
      <c r="D5" s="51"/>
      <c r="E5" s="51"/>
      <c r="F5" s="51"/>
      <c r="G5" s="51"/>
      <c r="H5" s="51"/>
    </row>
    <row r="6" spans="2:9" ht="6" customHeight="1" x14ac:dyDescent="0.25"/>
    <row r="7" spans="2:9" x14ac:dyDescent="0.25">
      <c r="B7" s="1" t="s">
        <v>3</v>
      </c>
      <c r="C7" s="56">
        <v>42095</v>
      </c>
      <c r="D7" s="51"/>
      <c r="E7" s="51"/>
      <c r="F7" s="51"/>
      <c r="G7" s="51"/>
      <c r="H7" s="51"/>
    </row>
    <row r="9" spans="2:9" x14ac:dyDescent="0.25">
      <c r="B9" s="1" t="s">
        <v>4</v>
      </c>
      <c r="C9" s="56">
        <v>42095</v>
      </c>
      <c r="D9" s="51"/>
      <c r="F9" s="51" t="s">
        <v>53</v>
      </c>
      <c r="G9" s="51"/>
      <c r="H9" s="51"/>
      <c r="I9" s="47">
        <f>IF(ISERROR(VLOOKUP(F9,справочники!$A$2:$B$13,2,FALSE))=TRUE,0,VLOOKUP(F9,справочники!$A$2:$B$13,2,FALSE))</f>
        <v>3</v>
      </c>
    </row>
    <row r="10" spans="2:9" ht="7.5" customHeight="1" x14ac:dyDescent="0.25">
      <c r="C10" s="52" t="s">
        <v>14</v>
      </c>
      <c r="D10" s="52"/>
      <c r="F10" s="52" t="s">
        <v>15</v>
      </c>
      <c r="G10" s="52"/>
      <c r="H10" s="52"/>
      <c r="I10" s="47"/>
    </row>
    <row r="11" spans="2:9" x14ac:dyDescent="0.25">
      <c r="B11" s="1" t="s">
        <v>5</v>
      </c>
      <c r="C11" s="56">
        <v>42156</v>
      </c>
      <c r="D11" s="51"/>
      <c r="F11" s="51" t="s">
        <v>54</v>
      </c>
      <c r="G11" s="51"/>
      <c r="H11" s="51"/>
      <c r="I11" s="47">
        <f>IF(ISERROR(VLOOKUP(F11,справочники!$A$2:$B$13,2,FALSE))=TRUE,0,VLOOKUP(F11,справочники!$A$2:$B$13,2,FALSE))</f>
        <v>4</v>
      </c>
    </row>
    <row r="12" spans="2:9" ht="7.5" customHeight="1" x14ac:dyDescent="0.25">
      <c r="C12" s="52" t="s">
        <v>14</v>
      </c>
      <c r="D12" s="52"/>
      <c r="F12" s="52" t="s">
        <v>15</v>
      </c>
      <c r="G12" s="52"/>
      <c r="H12" s="52"/>
      <c r="I12" s="47"/>
    </row>
    <row r="13" spans="2:9" x14ac:dyDescent="0.25">
      <c r="B13" s="1" t="s">
        <v>6</v>
      </c>
      <c r="C13" s="56">
        <v>42248</v>
      </c>
      <c r="D13" s="51"/>
      <c r="F13" s="51" t="s">
        <v>52</v>
      </c>
      <c r="G13" s="51"/>
      <c r="H13" s="51"/>
      <c r="I13" s="47">
        <f>IF(ISERROR(VLOOKUP(F13,справочники!$A$2:$B$13,2,FALSE))=TRUE,0,VLOOKUP(F13,справочники!$A$2:$B$13,2,FALSE))</f>
        <v>2</v>
      </c>
    </row>
    <row r="14" spans="2:9" ht="6.75" customHeight="1" x14ac:dyDescent="0.25">
      <c r="C14" s="52" t="s">
        <v>14</v>
      </c>
      <c r="D14" s="52"/>
      <c r="F14" s="52" t="s">
        <v>15</v>
      </c>
      <c r="G14" s="52"/>
      <c r="H14" s="52"/>
    </row>
    <row r="15" spans="2:9" hidden="1" outlineLevel="1" x14ac:dyDescent="0.25">
      <c r="B15" s="1" t="s">
        <v>7</v>
      </c>
      <c r="C15" s="51"/>
      <c r="D15" s="51"/>
      <c r="F15" s="51"/>
      <c r="G15" s="51"/>
      <c r="H15" s="51"/>
      <c r="I15" s="1">
        <f>IF(ISERROR(VLOOKUP(F15,справочники!$A$2:$B$13,2,FALSE))=TRUE,0,VLOOKUP(F15,справочники!$A$2:$B$13,2,FALSE))</f>
        <v>0</v>
      </c>
    </row>
    <row r="16" spans="2:9" ht="7.5" hidden="1" customHeight="1" outlineLevel="1" x14ac:dyDescent="0.25">
      <c r="C16" s="52" t="s">
        <v>14</v>
      </c>
      <c r="D16" s="52"/>
      <c r="F16" s="52" t="s">
        <v>15</v>
      </c>
      <c r="G16" s="52"/>
      <c r="H16" s="52"/>
    </row>
    <row r="17" spans="2:27" hidden="1" outlineLevel="1" x14ac:dyDescent="0.25">
      <c r="B17" s="1" t="s">
        <v>8</v>
      </c>
      <c r="C17" s="51"/>
      <c r="D17" s="51"/>
      <c r="F17" s="51"/>
      <c r="G17" s="51"/>
      <c r="H17" s="51"/>
      <c r="I17" s="1">
        <f>IF(ISERROR(VLOOKUP(F17,справочники!$A$2:$B$13,2,FALSE))=TRUE,0,VLOOKUP(F17,справочники!$A$2:$B$13,2,FALSE))</f>
        <v>0</v>
      </c>
    </row>
    <row r="18" spans="2:27" ht="7.5" hidden="1" customHeight="1" outlineLevel="1" x14ac:dyDescent="0.25">
      <c r="C18" s="52" t="s">
        <v>14</v>
      </c>
      <c r="D18" s="52"/>
      <c r="F18" s="52" t="s">
        <v>15</v>
      </c>
      <c r="G18" s="52"/>
      <c r="H18" s="52"/>
    </row>
    <row r="19" spans="2:27" hidden="1" outlineLevel="1" x14ac:dyDescent="0.25">
      <c r="B19" s="1" t="s">
        <v>9</v>
      </c>
      <c r="C19" s="51"/>
      <c r="D19" s="51"/>
      <c r="F19" s="51"/>
      <c r="G19" s="51"/>
      <c r="H19" s="51"/>
      <c r="I19" s="1">
        <f>IF(ISERROR(VLOOKUP(F19,справочники!$A$2:$B$13,2,FALSE))=TRUE,0,VLOOKUP(F19,справочники!$A$2:$B$13,2,FALSE))</f>
        <v>0</v>
      </c>
    </row>
    <row r="20" spans="2:27" ht="7.5" hidden="1" customHeight="1" outlineLevel="1" x14ac:dyDescent="0.25">
      <c r="C20" s="52" t="s">
        <v>14</v>
      </c>
      <c r="D20" s="52"/>
      <c r="F20" s="52" t="s">
        <v>15</v>
      </c>
      <c r="G20" s="52"/>
      <c r="H20" s="52"/>
    </row>
    <row r="21" spans="2:27" hidden="1" outlineLevel="1" x14ac:dyDescent="0.25">
      <c r="B21" s="1" t="s">
        <v>10</v>
      </c>
      <c r="C21" s="51"/>
      <c r="D21" s="51"/>
      <c r="F21" s="51"/>
      <c r="G21" s="51"/>
      <c r="H21" s="51"/>
      <c r="I21" s="1">
        <f>IF(ISERROR(VLOOKUP(F21,справочники!$A$2:$B$13,2,FALSE))=TRUE,0,VLOOKUP(F21,справочники!$A$2:$B$13,2,FALSE))</f>
        <v>0</v>
      </c>
    </row>
    <row r="22" spans="2:27" ht="9" hidden="1" customHeight="1" outlineLevel="1" x14ac:dyDescent="0.25">
      <c r="C22" s="52" t="s">
        <v>14</v>
      </c>
      <c r="D22" s="52"/>
      <c r="F22" s="52" t="s">
        <v>15</v>
      </c>
      <c r="G22" s="52"/>
      <c r="H22" s="52"/>
    </row>
    <row r="23" spans="2:27" hidden="1" outlineLevel="1" x14ac:dyDescent="0.25">
      <c r="B23" s="1" t="s">
        <v>11</v>
      </c>
      <c r="C23" s="51"/>
      <c r="D23" s="51"/>
      <c r="F23" s="51"/>
      <c r="G23" s="51"/>
      <c r="H23" s="51"/>
      <c r="I23" s="1">
        <f>IF(ISERROR(VLOOKUP(F23,справочники!$A$2:$B$13,2,FALSE))=TRUE,0,VLOOKUP(F23,справочники!$A$2:$B$13,2,FALSE))</f>
        <v>0</v>
      </c>
    </row>
    <row r="24" spans="2:27" ht="7.5" hidden="1" customHeight="1" outlineLevel="1" x14ac:dyDescent="0.25">
      <c r="C24" s="52" t="s">
        <v>14</v>
      </c>
      <c r="D24" s="52"/>
      <c r="F24" s="52" t="s">
        <v>15</v>
      </c>
      <c r="G24" s="52"/>
      <c r="H24" s="52"/>
    </row>
    <row r="25" spans="2:27" hidden="1" outlineLevel="1" x14ac:dyDescent="0.25">
      <c r="B25" s="1" t="s">
        <v>12</v>
      </c>
      <c r="C25" s="51"/>
      <c r="D25" s="51"/>
      <c r="F25" s="51"/>
      <c r="G25" s="51"/>
      <c r="H25" s="51"/>
      <c r="I25" s="1">
        <f>IF(ISERROR(VLOOKUP(F25,справочники!$A$2:$B$13,2,FALSE))=TRUE,0,VLOOKUP(F25,справочники!$A$2:$B$13,2,FALSE))</f>
        <v>0</v>
      </c>
    </row>
    <row r="26" spans="2:27" ht="8.25" hidden="1" customHeight="1" outlineLevel="1" x14ac:dyDescent="0.25">
      <c r="C26" s="52" t="s">
        <v>14</v>
      </c>
      <c r="D26" s="52"/>
      <c r="F26" s="52" t="s">
        <v>15</v>
      </c>
      <c r="G26" s="52"/>
      <c r="H26" s="52"/>
    </row>
    <row r="27" spans="2:27" hidden="1" outlineLevel="1" x14ac:dyDescent="0.25">
      <c r="B27" s="1" t="s">
        <v>13</v>
      </c>
      <c r="C27" s="51"/>
      <c r="D27" s="51"/>
      <c r="F27" s="51"/>
      <c r="G27" s="51"/>
      <c r="H27" s="51"/>
      <c r="I27" s="1">
        <f>IF(ISERROR(VLOOKUP(F27,справочники!$A$2:$B$13,2,FALSE))=TRUE,0,VLOOKUP(F27,справочники!$A$2:$B$13,2,FALSE))</f>
        <v>0</v>
      </c>
    </row>
    <row r="28" spans="2:27" ht="9" hidden="1" customHeight="1" outlineLevel="1" x14ac:dyDescent="0.25">
      <c r="C28" s="52" t="s">
        <v>14</v>
      </c>
      <c r="D28" s="52"/>
      <c r="F28" s="52" t="s">
        <v>15</v>
      </c>
      <c r="G28" s="52"/>
      <c r="H28" s="52"/>
    </row>
    <row r="29" spans="2:27" collapsed="1" x14ac:dyDescent="0.25">
      <c r="C29" s="5"/>
      <c r="D29" s="5"/>
      <c r="F29" s="5"/>
      <c r="G29" s="5"/>
      <c r="H29" s="5"/>
    </row>
    <row r="30" spans="2:27" x14ac:dyDescent="0.25">
      <c r="B30" s="1" t="s">
        <v>129</v>
      </c>
    </row>
    <row r="32" spans="2:27" ht="30" x14ac:dyDescent="0.25">
      <c r="B32" s="43" t="s">
        <v>17</v>
      </c>
      <c r="C32" s="43" t="str">
        <f>справочники!C2</f>
        <v>sun 1</v>
      </c>
      <c r="D32" s="43" t="str">
        <f>справочники!C3</f>
        <v>sun 2</v>
      </c>
      <c r="E32" s="43" t="str">
        <f>справочники!C4</f>
        <v>sun 3</v>
      </c>
      <c r="F32" s="43" t="str">
        <f>справочники!C5</f>
        <v>sun 4</v>
      </c>
      <c r="G32" s="43" t="str">
        <f>справочники!C6</f>
        <v>sun 5</v>
      </c>
      <c r="H32" s="43" t="str">
        <f>справочники!C7</f>
        <v>sun 6</v>
      </c>
      <c r="I32" s="43" t="str">
        <f>справочники!C8</f>
        <v>sun 7</v>
      </c>
      <c r="J32" s="43" t="str">
        <f>справочники!C9</f>
        <v>sun 8</v>
      </c>
      <c r="K32" s="43" t="str">
        <f>справочники!C10</f>
        <v>half moon 1</v>
      </c>
      <c r="L32" s="43" t="str">
        <f>справочники!C11</f>
        <v>half moon 2</v>
      </c>
      <c r="M32" s="43" t="str">
        <f>справочники!C12</f>
        <v>half moon 3</v>
      </c>
      <c r="N32" s="43" t="str">
        <f>справочники!C13</f>
        <v>half moon 4</v>
      </c>
      <c r="O32" s="43" t="str">
        <f>справочники!C14</f>
        <v>half moon 5</v>
      </c>
      <c r="P32" s="43" t="str">
        <f>справочники!C15</f>
        <v>half moon 6</v>
      </c>
      <c r="Q32" s="43" t="str">
        <f>справочники!C16</f>
        <v>half moon 7</v>
      </c>
      <c r="R32" s="43" t="str">
        <f>справочники!C17</f>
        <v>half moon 8</v>
      </c>
      <c r="S32" s="43" t="str">
        <f>справочники!C18</f>
        <v>square 1</v>
      </c>
      <c r="T32" s="43" t="str">
        <f>справочники!C19</f>
        <v>square 2</v>
      </c>
      <c r="U32" s="43" t="str">
        <f>справочники!C20</f>
        <v>square 3</v>
      </c>
      <c r="V32" s="43" t="str">
        <f>справочники!C21</f>
        <v>square 4</v>
      </c>
      <c r="W32" s="43" t="str">
        <f>справочники!C22</f>
        <v>square 5</v>
      </c>
      <c r="X32" s="43" t="str">
        <f>справочники!C23</f>
        <v>square 6</v>
      </c>
      <c r="Y32" s="43" t="str">
        <f>справочники!C24</f>
        <v>square 7</v>
      </c>
      <c r="Z32" s="43" t="str">
        <f>справочники!C25</f>
        <v>square 8</v>
      </c>
      <c r="AA32" s="43" t="s">
        <v>51</v>
      </c>
    </row>
    <row r="33" spans="2:27" x14ac:dyDescent="0.25">
      <c r="B33" s="12" t="s">
        <v>4</v>
      </c>
      <c r="C33" s="14">
        <v>10</v>
      </c>
      <c r="D33" s="14">
        <v>25</v>
      </c>
      <c r="E33" s="14"/>
      <c r="F33" s="14"/>
      <c r="G33" s="14"/>
      <c r="H33" s="14"/>
      <c r="I33" s="14"/>
      <c r="J33" s="14"/>
      <c r="K33" s="14">
        <v>15</v>
      </c>
      <c r="L33" s="14">
        <v>5</v>
      </c>
      <c r="M33" s="14"/>
      <c r="N33" s="14"/>
      <c r="O33" s="14"/>
      <c r="P33" s="14"/>
      <c r="Q33" s="14"/>
      <c r="R33" s="14"/>
      <c r="S33" s="14">
        <v>15</v>
      </c>
      <c r="T33" s="14">
        <v>25</v>
      </c>
      <c r="U33" s="14"/>
      <c r="V33" s="14"/>
      <c r="W33" s="14"/>
      <c r="X33" s="14"/>
      <c r="Y33" s="14"/>
      <c r="Z33" s="14"/>
      <c r="AA33" s="12">
        <f>SUM(C33:Z33)</f>
        <v>95</v>
      </c>
    </row>
    <row r="34" spans="2:27" x14ac:dyDescent="0.25">
      <c r="B34" s="12" t="s">
        <v>5</v>
      </c>
      <c r="C34" s="14">
        <v>30</v>
      </c>
      <c r="D34" s="14"/>
      <c r="E34" s="14"/>
      <c r="F34" s="14"/>
      <c r="G34" s="14"/>
      <c r="H34" s="14"/>
      <c r="I34" s="14"/>
      <c r="J34" s="14"/>
      <c r="K34" s="14">
        <v>40</v>
      </c>
      <c r="L34" s="14">
        <v>20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2">
        <f t="shared" ref="AA34:AA42" si="0">SUM(C34:Z34)</f>
        <v>90</v>
      </c>
    </row>
    <row r="35" spans="2:27" x14ac:dyDescent="0.25">
      <c r="B35" s="12" t="s">
        <v>6</v>
      </c>
      <c r="C35" s="14"/>
      <c r="D35" s="14">
        <v>20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>
        <v>20</v>
      </c>
      <c r="U35" s="14"/>
      <c r="V35" s="14"/>
      <c r="W35" s="14"/>
      <c r="X35" s="14"/>
      <c r="Y35" s="14"/>
      <c r="Z35" s="14"/>
      <c r="AA35" s="12">
        <f t="shared" si="0"/>
        <v>40</v>
      </c>
    </row>
    <row r="36" spans="2:27" hidden="1" outlineLevel="1" x14ac:dyDescent="0.25">
      <c r="B36" s="12" t="s">
        <v>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>
        <f t="shared" si="0"/>
        <v>0</v>
      </c>
    </row>
    <row r="37" spans="2:27" hidden="1" outlineLevel="1" x14ac:dyDescent="0.25">
      <c r="B37" s="12" t="s">
        <v>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2">
        <f t="shared" si="0"/>
        <v>0</v>
      </c>
    </row>
    <row r="38" spans="2:27" hidden="1" outlineLevel="1" x14ac:dyDescent="0.25">
      <c r="B38" s="12" t="s">
        <v>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>
        <f t="shared" si="0"/>
        <v>0</v>
      </c>
    </row>
    <row r="39" spans="2:27" hidden="1" outlineLevel="1" x14ac:dyDescent="0.25">
      <c r="B39" s="12" t="s">
        <v>10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2">
        <f t="shared" si="0"/>
        <v>0</v>
      </c>
    </row>
    <row r="40" spans="2:27" hidden="1" outlineLevel="1" x14ac:dyDescent="0.25">
      <c r="B40" s="12" t="s">
        <v>11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">
        <f t="shared" si="0"/>
        <v>0</v>
      </c>
    </row>
    <row r="41" spans="2:27" hidden="1" outlineLevel="1" x14ac:dyDescent="0.25">
      <c r="B41" s="12" t="s">
        <v>12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2">
        <f t="shared" si="0"/>
        <v>0</v>
      </c>
    </row>
    <row r="42" spans="2:27" hidden="1" outlineLevel="1" x14ac:dyDescent="0.25">
      <c r="B42" s="12" t="s">
        <v>13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2">
        <f t="shared" si="0"/>
        <v>0</v>
      </c>
    </row>
    <row r="43" spans="2:27" collapsed="1" x14ac:dyDescent="0.25">
      <c r="B43" s="12" t="s">
        <v>16</v>
      </c>
      <c r="C43" s="12">
        <f>SUM(C33:C42)</f>
        <v>40</v>
      </c>
      <c r="D43" s="12">
        <f t="shared" ref="D43:Z43" si="1">SUM(D33:D42)</f>
        <v>45</v>
      </c>
      <c r="E43" s="12">
        <f t="shared" si="1"/>
        <v>0</v>
      </c>
      <c r="F43" s="12">
        <f t="shared" si="1"/>
        <v>0</v>
      </c>
      <c r="G43" s="12">
        <f t="shared" si="1"/>
        <v>0</v>
      </c>
      <c r="H43" s="12">
        <f t="shared" si="1"/>
        <v>0</v>
      </c>
      <c r="I43" s="12">
        <f t="shared" si="1"/>
        <v>0</v>
      </c>
      <c r="J43" s="12">
        <f t="shared" si="1"/>
        <v>0</v>
      </c>
      <c r="K43" s="12">
        <f t="shared" si="1"/>
        <v>55</v>
      </c>
      <c r="L43" s="12">
        <f t="shared" si="1"/>
        <v>25</v>
      </c>
      <c r="M43" s="12">
        <f t="shared" si="1"/>
        <v>0</v>
      </c>
      <c r="N43" s="12">
        <f t="shared" si="1"/>
        <v>0</v>
      </c>
      <c r="O43" s="12">
        <f t="shared" si="1"/>
        <v>0</v>
      </c>
      <c r="P43" s="12">
        <f t="shared" si="1"/>
        <v>0</v>
      </c>
      <c r="Q43" s="12">
        <f t="shared" si="1"/>
        <v>0</v>
      </c>
      <c r="R43" s="12">
        <f t="shared" si="1"/>
        <v>0</v>
      </c>
      <c r="S43" s="12">
        <f t="shared" si="1"/>
        <v>15</v>
      </c>
      <c r="T43" s="12">
        <f t="shared" si="1"/>
        <v>45</v>
      </c>
      <c r="U43" s="12">
        <f t="shared" si="1"/>
        <v>0</v>
      </c>
      <c r="V43" s="12">
        <f t="shared" si="1"/>
        <v>0</v>
      </c>
      <c r="W43" s="12">
        <f t="shared" si="1"/>
        <v>0</v>
      </c>
      <c r="X43" s="12">
        <f t="shared" si="1"/>
        <v>0</v>
      </c>
      <c r="Y43" s="12">
        <f t="shared" si="1"/>
        <v>0</v>
      </c>
      <c r="Z43" s="12">
        <f t="shared" si="1"/>
        <v>0</v>
      </c>
      <c r="AA43" s="12">
        <f>SUM(C43:Z43)</f>
        <v>225</v>
      </c>
    </row>
    <row r="46" spans="2:27" s="2" customFormat="1" x14ac:dyDescent="0.25">
      <c r="B46" s="2" t="s">
        <v>63</v>
      </c>
    </row>
    <row r="48" spans="2:27" x14ac:dyDescent="0.25">
      <c r="B48" s="1" t="s">
        <v>4</v>
      </c>
      <c r="C48" s="56">
        <v>42095</v>
      </c>
      <c r="D48" s="51"/>
      <c r="F48" s="51" t="s">
        <v>54</v>
      </c>
      <c r="G48" s="51"/>
      <c r="H48" s="51"/>
      <c r="I48" s="47">
        <f>IF(ISERROR(VLOOKUP(F48,справочники!$A$2:$B$13,2,FALSE))=TRUE,0,VLOOKUP(F48,справочники!$A$2:$B$13,2,FALSE))</f>
        <v>4</v>
      </c>
    </row>
    <row r="49" spans="2:9" x14ac:dyDescent="0.25">
      <c r="C49" s="52" t="s">
        <v>14</v>
      </c>
      <c r="D49" s="52"/>
      <c r="F49" s="52" t="s">
        <v>15</v>
      </c>
      <c r="G49" s="52"/>
      <c r="H49" s="52"/>
      <c r="I49" s="47"/>
    </row>
    <row r="50" spans="2:9" x14ac:dyDescent="0.25">
      <c r="B50" s="1" t="s">
        <v>5</v>
      </c>
      <c r="C50" s="56">
        <v>42095</v>
      </c>
      <c r="D50" s="51"/>
      <c r="F50" s="51" t="s">
        <v>56</v>
      </c>
      <c r="G50" s="51"/>
      <c r="H50" s="51"/>
      <c r="I50" s="47">
        <f>IF(ISERROR(VLOOKUP(F50,справочники!$A$2:$B$13,2,FALSE))=TRUE,0,VLOOKUP(F50,справочники!$A$2:$B$13,2,FALSE))</f>
        <v>6</v>
      </c>
    </row>
    <row r="51" spans="2:9" x14ac:dyDescent="0.25">
      <c r="C51" s="52" t="s">
        <v>14</v>
      </c>
      <c r="D51" s="52"/>
      <c r="F51" s="52" t="s">
        <v>15</v>
      </c>
      <c r="G51" s="52"/>
      <c r="H51" s="52"/>
      <c r="I51" s="47"/>
    </row>
    <row r="52" spans="2:9" x14ac:dyDescent="0.25">
      <c r="B52" s="1" t="s">
        <v>6</v>
      </c>
      <c r="C52" s="56">
        <v>42095</v>
      </c>
      <c r="D52" s="51"/>
      <c r="F52" s="51" t="s">
        <v>62</v>
      </c>
      <c r="G52" s="51"/>
      <c r="H52" s="51"/>
      <c r="I52" s="47">
        <f>IF(ISERROR(VLOOKUP(F52,справочники!$A$2:$B$13,2,FALSE))=TRUE,0,VLOOKUP(F52,справочники!$A$2:$B$13,2,FALSE))</f>
        <v>12</v>
      </c>
    </row>
    <row r="53" spans="2:9" x14ac:dyDescent="0.25">
      <c r="C53" s="52" t="s">
        <v>14</v>
      </c>
      <c r="D53" s="52"/>
      <c r="F53" s="52" t="s">
        <v>15</v>
      </c>
      <c r="G53" s="52"/>
      <c r="H53" s="52"/>
      <c r="I53" s="47"/>
    </row>
    <row r="54" spans="2:9" hidden="1" outlineLevel="1" x14ac:dyDescent="0.25">
      <c r="B54" s="1" t="s">
        <v>7</v>
      </c>
      <c r="C54" s="51"/>
      <c r="D54" s="51"/>
      <c r="F54" s="51"/>
      <c r="G54" s="51"/>
      <c r="H54" s="51"/>
      <c r="I54" s="47">
        <f>IF(ISERROR(VLOOKUP(F54,справочники!$A$2:$B$13,2,FALSE))=TRUE,0,VLOOKUP(F54,справочники!$A$2:$B$13,2,FALSE))</f>
        <v>0</v>
      </c>
    </row>
    <row r="55" spans="2:9" hidden="1" outlineLevel="1" x14ac:dyDescent="0.25">
      <c r="C55" s="52" t="s">
        <v>14</v>
      </c>
      <c r="D55" s="52"/>
      <c r="F55" s="52" t="s">
        <v>15</v>
      </c>
      <c r="G55" s="52"/>
      <c r="H55" s="52"/>
      <c r="I55" s="47"/>
    </row>
    <row r="56" spans="2:9" hidden="1" outlineLevel="1" x14ac:dyDescent="0.25">
      <c r="B56" s="1" t="s">
        <v>8</v>
      </c>
      <c r="C56" s="51"/>
      <c r="D56" s="51"/>
      <c r="F56" s="51"/>
      <c r="G56" s="51"/>
      <c r="H56" s="51"/>
      <c r="I56" s="47">
        <f>IF(ISERROR(VLOOKUP(F56,справочники!$A$2:$B$13,2,FALSE))=TRUE,0,VLOOKUP(F56,справочники!$A$2:$B$13,2,FALSE))</f>
        <v>0</v>
      </c>
    </row>
    <row r="57" spans="2:9" hidden="1" outlineLevel="1" x14ac:dyDescent="0.25">
      <c r="C57" s="52" t="s">
        <v>14</v>
      </c>
      <c r="D57" s="52"/>
      <c r="F57" s="52" t="s">
        <v>15</v>
      </c>
      <c r="G57" s="52"/>
      <c r="H57" s="52"/>
      <c r="I57" s="47"/>
    </row>
    <row r="58" spans="2:9" hidden="1" outlineLevel="1" x14ac:dyDescent="0.25">
      <c r="B58" s="1" t="s">
        <v>9</v>
      </c>
      <c r="C58" s="51"/>
      <c r="D58" s="51"/>
      <c r="F58" s="51"/>
      <c r="G58" s="51"/>
      <c r="H58" s="51"/>
      <c r="I58" s="47">
        <f>IF(ISERROR(VLOOKUP(F58,справочники!$A$2:$B$13,2,FALSE))=TRUE,0,VLOOKUP(F58,справочники!$A$2:$B$13,2,FALSE))</f>
        <v>0</v>
      </c>
    </row>
    <row r="59" spans="2:9" hidden="1" outlineLevel="1" x14ac:dyDescent="0.25">
      <c r="C59" s="52" t="s">
        <v>14</v>
      </c>
      <c r="D59" s="52"/>
      <c r="F59" s="52" t="s">
        <v>15</v>
      </c>
      <c r="G59" s="52"/>
      <c r="H59" s="52"/>
      <c r="I59" s="47"/>
    </row>
    <row r="60" spans="2:9" hidden="1" outlineLevel="1" x14ac:dyDescent="0.25">
      <c r="B60" s="1" t="s">
        <v>10</v>
      </c>
      <c r="C60" s="51"/>
      <c r="D60" s="51"/>
      <c r="F60" s="51"/>
      <c r="G60" s="51"/>
      <c r="H60" s="51"/>
      <c r="I60" s="47">
        <f>IF(ISERROR(VLOOKUP(F60,справочники!$A$2:$B$13,2,FALSE))=TRUE,0,VLOOKUP(F60,справочники!$A$2:$B$13,2,FALSE))</f>
        <v>0</v>
      </c>
    </row>
    <row r="61" spans="2:9" hidden="1" outlineLevel="1" x14ac:dyDescent="0.25">
      <c r="C61" s="52" t="s">
        <v>14</v>
      </c>
      <c r="D61" s="52"/>
      <c r="F61" s="52" t="s">
        <v>15</v>
      </c>
      <c r="G61" s="52"/>
      <c r="H61" s="52"/>
      <c r="I61" s="47"/>
    </row>
    <row r="62" spans="2:9" hidden="1" outlineLevel="1" x14ac:dyDescent="0.25">
      <c r="B62" s="1" t="s">
        <v>11</v>
      </c>
      <c r="C62" s="51"/>
      <c r="D62" s="51"/>
      <c r="F62" s="51"/>
      <c r="G62" s="51"/>
      <c r="H62" s="51"/>
      <c r="I62" s="47">
        <f>IF(ISERROR(VLOOKUP(F62,справочники!$A$2:$B$13,2,FALSE))=TRUE,0,VLOOKUP(F62,справочники!$A$2:$B$13,2,FALSE))</f>
        <v>0</v>
      </c>
    </row>
    <row r="63" spans="2:9" hidden="1" outlineLevel="1" x14ac:dyDescent="0.25">
      <c r="C63" s="52" t="s">
        <v>14</v>
      </c>
      <c r="D63" s="52"/>
      <c r="F63" s="52" t="s">
        <v>15</v>
      </c>
      <c r="G63" s="52"/>
      <c r="H63" s="52"/>
      <c r="I63" s="47"/>
    </row>
    <row r="64" spans="2:9" hidden="1" outlineLevel="1" x14ac:dyDescent="0.25">
      <c r="B64" s="1" t="s">
        <v>12</v>
      </c>
      <c r="C64" s="51"/>
      <c r="D64" s="51"/>
      <c r="F64" s="51"/>
      <c r="G64" s="51"/>
      <c r="H64" s="51"/>
      <c r="I64" s="47">
        <f>IF(ISERROR(VLOOKUP(F64,справочники!$A$2:$B$13,2,FALSE))=TRUE,0,VLOOKUP(F64,справочники!$A$2:$B$13,2,FALSE))</f>
        <v>0</v>
      </c>
    </row>
    <row r="65" spans="2:12" hidden="1" outlineLevel="1" x14ac:dyDescent="0.25">
      <c r="C65" s="52" t="s">
        <v>14</v>
      </c>
      <c r="D65" s="52"/>
      <c r="F65" s="52" t="s">
        <v>15</v>
      </c>
      <c r="G65" s="52"/>
      <c r="H65" s="52"/>
      <c r="I65" s="47"/>
    </row>
    <row r="66" spans="2:12" hidden="1" outlineLevel="1" x14ac:dyDescent="0.25">
      <c r="B66" s="1" t="s">
        <v>13</v>
      </c>
      <c r="C66" s="51"/>
      <c r="D66" s="51"/>
      <c r="F66" s="51"/>
      <c r="G66" s="51"/>
      <c r="H66" s="51"/>
      <c r="I66" s="47">
        <f>IF(ISERROR(VLOOKUP(F66,справочники!$A$2:$B$13,2,FALSE))=TRUE,0,VLOOKUP(F66,справочники!$A$2:$B$13,2,FALSE))</f>
        <v>0</v>
      </c>
    </row>
    <row r="67" spans="2:12" hidden="1" outlineLevel="1" x14ac:dyDescent="0.25">
      <c r="C67" s="52" t="s">
        <v>14</v>
      </c>
      <c r="D67" s="52"/>
      <c r="F67" s="52" t="s">
        <v>15</v>
      </c>
      <c r="G67" s="52"/>
      <c r="H67" s="52"/>
    </row>
    <row r="68" spans="2:12" collapsed="1" x14ac:dyDescent="0.25">
      <c r="B68" s="2" t="s">
        <v>128</v>
      </c>
      <c r="C68" s="5"/>
      <c r="D68" s="5"/>
      <c r="F68" s="5"/>
      <c r="G68" s="5"/>
      <c r="H68" s="5"/>
    </row>
    <row r="70" spans="2:12" x14ac:dyDescent="0.25">
      <c r="B70" s="1" t="s">
        <v>64</v>
      </c>
      <c r="C70" s="69">
        <v>15000000</v>
      </c>
      <c r="D70" s="69"/>
      <c r="E70" s="1" t="s">
        <v>65</v>
      </c>
      <c r="F70" s="56">
        <v>42095</v>
      </c>
      <c r="G70" s="51"/>
      <c r="I70" s="51" t="s">
        <v>19</v>
      </c>
      <c r="J70" s="51"/>
      <c r="K70" s="51"/>
      <c r="L70" s="47">
        <f>IF(ISERROR(VLOOKUP(I70,справочники!$A$2:$B$13,2,FALSE))=TRUE,0,VLOOKUP(I70,справочники!$A$2:$B$13,2,FALSE))</f>
        <v>1</v>
      </c>
    </row>
    <row r="71" spans="2:12" ht="8.25" customHeight="1" x14ac:dyDescent="0.25">
      <c r="F71" s="52" t="s">
        <v>87</v>
      </c>
      <c r="G71" s="52"/>
      <c r="I71" s="52" t="s">
        <v>88</v>
      </c>
      <c r="J71" s="52"/>
      <c r="K71" s="52"/>
      <c r="L71" s="47"/>
    </row>
    <row r="72" spans="2:12" x14ac:dyDescent="0.25">
      <c r="B72" s="1" t="s">
        <v>75</v>
      </c>
      <c r="C72" s="69">
        <v>2600000</v>
      </c>
      <c r="D72" s="69"/>
      <c r="E72" s="1" t="s">
        <v>65</v>
      </c>
      <c r="F72" s="56">
        <v>42095</v>
      </c>
      <c r="G72" s="51"/>
      <c r="I72" s="51" t="s">
        <v>58</v>
      </c>
      <c r="J72" s="51"/>
      <c r="K72" s="51"/>
      <c r="L72" s="47">
        <f>IF(ISERROR(VLOOKUP(I72,справочники!$A$2:$B$13,2,FALSE))=TRUE,0,VLOOKUP(I72,справочники!$A$2:$B$13,2,FALSE))</f>
        <v>8</v>
      </c>
    </row>
    <row r="73" spans="2:12" ht="7.5" customHeight="1" x14ac:dyDescent="0.25">
      <c r="F73" s="52" t="s">
        <v>14</v>
      </c>
      <c r="G73" s="52"/>
      <c r="I73" s="52" t="s">
        <v>15</v>
      </c>
      <c r="J73" s="52"/>
      <c r="K73" s="52"/>
      <c r="L73" s="47"/>
    </row>
    <row r="74" spans="2:12" x14ac:dyDescent="0.25">
      <c r="B74" s="1" t="s">
        <v>66</v>
      </c>
      <c r="C74" s="69">
        <v>5000000</v>
      </c>
      <c r="D74" s="69"/>
      <c r="E74" s="1" t="s">
        <v>65</v>
      </c>
      <c r="F74" s="56">
        <v>42095</v>
      </c>
      <c r="G74" s="51"/>
      <c r="I74" s="51" t="s">
        <v>54</v>
      </c>
      <c r="J74" s="51"/>
      <c r="K74" s="51"/>
      <c r="L74" s="47">
        <f>IF(ISERROR(VLOOKUP(I74,справочники!$A$2:$B$13,2,FALSE))=TRUE,0,VLOOKUP(I74,справочники!$A$2:$B$13,2,FALSE))</f>
        <v>4</v>
      </c>
    </row>
    <row r="75" spans="2:12" ht="11.25" customHeight="1" x14ac:dyDescent="0.25">
      <c r="F75" s="52" t="s">
        <v>14</v>
      </c>
      <c r="G75" s="52"/>
      <c r="I75" s="52" t="s">
        <v>15</v>
      </c>
      <c r="J75" s="52"/>
      <c r="K75" s="52"/>
      <c r="L75" s="47"/>
    </row>
    <row r="76" spans="2:12" x14ac:dyDescent="0.25">
      <c r="B76" s="1" t="s">
        <v>67</v>
      </c>
      <c r="C76" s="69">
        <v>1200000</v>
      </c>
      <c r="D76" s="69"/>
      <c r="E76" s="1" t="s">
        <v>65</v>
      </c>
      <c r="F76" s="56">
        <v>42248</v>
      </c>
      <c r="G76" s="51"/>
      <c r="I76" s="51" t="s">
        <v>19</v>
      </c>
      <c r="J76" s="51"/>
      <c r="K76" s="51"/>
      <c r="L76" s="47">
        <f>IF(ISERROR(VLOOKUP(I76,справочники!$A$2:$B$13,2,FALSE))=TRUE,0,VLOOKUP(I76,справочники!$A$2:$B$13,2,FALSE))</f>
        <v>1</v>
      </c>
    </row>
    <row r="77" spans="2:12" ht="10.5" customHeight="1" x14ac:dyDescent="0.25">
      <c r="F77" s="52" t="s">
        <v>14</v>
      </c>
      <c r="G77" s="52"/>
      <c r="I77" s="52" t="s">
        <v>15</v>
      </c>
      <c r="J77" s="52"/>
      <c r="K77" s="52"/>
    </row>
    <row r="79" spans="2:12" s="2" customFormat="1" x14ac:dyDescent="0.25"/>
    <row r="80" spans="2:12" ht="18" customHeight="1" x14ac:dyDescent="0.25">
      <c r="B80" s="2" t="s">
        <v>68</v>
      </c>
    </row>
    <row r="81" spans="2:7" ht="11.25" customHeight="1" x14ac:dyDescent="0.25">
      <c r="C81" s="5"/>
      <c r="D81" s="5"/>
      <c r="E81" s="5"/>
      <c r="F81" s="5"/>
    </row>
    <row r="82" spans="2:7" ht="17.25" customHeight="1" x14ac:dyDescent="0.25">
      <c r="B82" s="44" t="s">
        <v>79</v>
      </c>
      <c r="C82" s="44" t="s">
        <v>78</v>
      </c>
      <c r="D82" s="63" t="s">
        <v>107</v>
      </c>
      <c r="E82" s="64"/>
      <c r="F82" s="65"/>
    </row>
    <row r="83" spans="2:7" x14ac:dyDescent="0.25">
      <c r="B83" s="35" t="s">
        <v>69</v>
      </c>
      <c r="C83" s="35" t="s">
        <v>65</v>
      </c>
      <c r="D83" s="66">
        <f>'вспомогательные таблицы'!D67*1000</f>
        <v>362647500</v>
      </c>
      <c r="E83" s="67"/>
      <c r="F83" s="68"/>
    </row>
    <row r="84" spans="2:7" x14ac:dyDescent="0.25">
      <c r="B84" s="45" t="s">
        <v>74</v>
      </c>
      <c r="C84" s="45" t="s">
        <v>65</v>
      </c>
      <c r="D84" s="60">
        <f>SUM(D85:F89)</f>
        <v>238600000</v>
      </c>
      <c r="E84" s="61"/>
      <c r="F84" s="62"/>
      <c r="G84" s="49" t="b">
        <f>D84='вспомогательные таблицы'!D78*1000</f>
        <v>1</v>
      </c>
    </row>
    <row r="85" spans="2:7" x14ac:dyDescent="0.25">
      <c r="B85" s="13" t="s">
        <v>97</v>
      </c>
      <c r="C85" s="12" t="s">
        <v>65</v>
      </c>
      <c r="D85" s="57">
        <f>'вспомогательные таблицы'!D79*1000</f>
        <v>214800000</v>
      </c>
      <c r="E85" s="58"/>
      <c r="F85" s="59"/>
    </row>
    <row r="86" spans="2:7" x14ac:dyDescent="0.25">
      <c r="B86" s="13" t="s">
        <v>64</v>
      </c>
      <c r="C86" s="12" t="s">
        <v>65</v>
      </c>
      <c r="D86" s="57">
        <f>'вспомогательные таблицы'!D90*1000</f>
        <v>15000000</v>
      </c>
      <c r="E86" s="58"/>
      <c r="F86" s="59"/>
    </row>
    <row r="87" spans="2:7" x14ac:dyDescent="0.25">
      <c r="B87" s="13" t="s">
        <v>75</v>
      </c>
      <c r="C87" s="12" t="s">
        <v>65</v>
      </c>
      <c r="D87" s="57">
        <f>'вспомогательные таблицы'!D91*1000</f>
        <v>2600000</v>
      </c>
      <c r="E87" s="58"/>
      <c r="F87" s="59"/>
    </row>
    <row r="88" spans="2:7" x14ac:dyDescent="0.25">
      <c r="B88" s="13" t="s">
        <v>66</v>
      </c>
      <c r="C88" s="12" t="s">
        <v>65</v>
      </c>
      <c r="D88" s="57">
        <f>'вспомогательные таблицы'!D92*1000</f>
        <v>5000000</v>
      </c>
      <c r="E88" s="58"/>
      <c r="F88" s="59"/>
    </row>
    <row r="89" spans="2:7" x14ac:dyDescent="0.25">
      <c r="B89" s="13" t="s">
        <v>67</v>
      </c>
      <c r="C89" s="12" t="s">
        <v>65</v>
      </c>
      <c r="D89" s="57">
        <f>'вспомогательные таблицы'!D93*1000</f>
        <v>1200000</v>
      </c>
      <c r="E89" s="58"/>
      <c r="F89" s="59"/>
    </row>
    <row r="90" spans="2:7" x14ac:dyDescent="0.25">
      <c r="B90" s="45" t="s">
        <v>76</v>
      </c>
      <c r="C90" s="45" t="s">
        <v>65</v>
      </c>
      <c r="D90" s="60">
        <f>D83-D84</f>
        <v>124047500</v>
      </c>
      <c r="E90" s="61"/>
      <c r="F90" s="62"/>
    </row>
    <row r="91" spans="2:7" x14ac:dyDescent="0.25">
      <c r="B91" s="12" t="s">
        <v>108</v>
      </c>
      <c r="C91" s="12" t="s">
        <v>80</v>
      </c>
      <c r="D91" s="53">
        <f>D90/D83</f>
        <v>0.34206081663323201</v>
      </c>
      <c r="E91" s="54"/>
      <c r="F91" s="55"/>
    </row>
    <row r="94" spans="2:7" x14ac:dyDescent="0.25">
      <c r="B94" s="2" t="s">
        <v>116</v>
      </c>
      <c r="C94" s="71" t="s">
        <v>71</v>
      </c>
      <c r="D94" s="71"/>
      <c r="E94" s="71"/>
      <c r="F94" s="71"/>
    </row>
    <row r="95" spans="2:7" x14ac:dyDescent="0.25">
      <c r="C95" s="52" t="s">
        <v>73</v>
      </c>
      <c r="D95" s="52"/>
      <c r="E95" s="52"/>
      <c r="F95" s="52"/>
    </row>
    <row r="97" spans="2:9" x14ac:dyDescent="0.25">
      <c r="B97" s="44" t="s">
        <v>79</v>
      </c>
      <c r="C97" s="44">
        <f>IF($C$94=справочники!$A$19,'вспомогательные таблицы'!BU66,'вспомогательные таблицы'!BO66)</f>
        <v>2015</v>
      </c>
      <c r="D97" s="44">
        <f>IF($C$94=справочники!$A$19,'вспомогательные таблицы'!BV66,'вспомогательные таблицы'!BP66)</f>
        <v>2016</v>
      </c>
      <c r="E97" s="44">
        <f>IF($C$94=справочники!$A$19,'вспомогательные таблицы'!BW66,'вспомогательные таблицы'!BQ66)</f>
        <v>2017</v>
      </c>
      <c r="F97" s="44">
        <f>IF($C$94=справочники!$A$19,'вспомогательные таблицы'!BX66,'вспомогательные таблицы'!BR66)</f>
        <v>2018</v>
      </c>
      <c r="G97" s="44">
        <f>IF($C$94=справочники!$A$19,'вспомогательные таблицы'!BY66,'вспомогательные таблицы'!BS66)</f>
        <v>2019</v>
      </c>
      <c r="H97" s="44">
        <f>IF($C$94=справочники!$A$19,'вспомогательные таблицы'!BZ66,'вспомогательные таблицы'!BT66)</f>
        <v>2020</v>
      </c>
      <c r="I97" s="44" t="s">
        <v>51</v>
      </c>
    </row>
    <row r="98" spans="2:9" x14ac:dyDescent="0.25">
      <c r="B98" s="12" t="s">
        <v>109</v>
      </c>
      <c r="C98" s="46">
        <f>IF($C$94=справочники!$A$19,'вспомогательные таблицы'!BU67,'вспомогательные таблицы'!BO67)</f>
        <v>345007.5</v>
      </c>
      <c r="D98" s="46">
        <f>IF($C$94=справочники!$A$19,'вспомогательные таблицы'!BV67,'вспомогательные таблицы'!BP67)</f>
        <v>17640</v>
      </c>
      <c r="E98" s="46">
        <f>IF($C$94=справочники!$A$19,'вспомогательные таблицы'!BW67,'вспомогательные таблицы'!BQ67)</f>
        <v>0</v>
      </c>
      <c r="F98" s="46">
        <f>IF($C$94=справочники!$A$19,'вспомогательные таблицы'!BX67,'вспомогательные таблицы'!BR67)</f>
        <v>0</v>
      </c>
      <c r="G98" s="46">
        <f>IF($C$94=справочники!$A$19,'вспомогательные таблицы'!BY67,'вспомогательные таблицы'!BS67)</f>
        <v>0</v>
      </c>
      <c r="H98" s="46">
        <f>IF($C$94=справочники!$A$19,'вспомогательные таблицы'!BZ67,'вспомогательные таблицы'!BT67)</f>
        <v>0</v>
      </c>
      <c r="I98" s="46">
        <f>SUM(C98:H98)</f>
        <v>362647.5</v>
      </c>
    </row>
    <row r="99" spans="2:9" x14ac:dyDescent="0.25">
      <c r="B99" s="12" t="s">
        <v>110</v>
      </c>
      <c r="C99" s="46">
        <f>IF($C$94=справочники!$A$19,-'вспомогательные таблицы'!BU78,-'вспомогательные таблицы'!BO78)</f>
        <v>-238600</v>
      </c>
      <c r="D99" s="46">
        <f>IF($C$94=справочники!$A$19,-'вспомогательные таблицы'!BV78,-'вспомогательные таблицы'!BP78)</f>
        <v>0</v>
      </c>
      <c r="E99" s="46">
        <f>IF($C$94=справочники!$A$19,-'вспомогательные таблицы'!BW78,-'вспомогательные таблицы'!BQ78)</f>
        <v>0</v>
      </c>
      <c r="F99" s="46">
        <f>IF($C$94=справочники!$A$19,-'вспомогательные таблицы'!BX78,-'вспомогательные таблицы'!BR78)</f>
        <v>0</v>
      </c>
      <c r="G99" s="46">
        <f>IF($C$94=справочники!$A$19,-'вспомогательные таблицы'!BY78,-'вспомогательные таблицы'!BS78)</f>
        <v>0</v>
      </c>
      <c r="H99" s="46">
        <f>IF($C$94=справочники!$A$19,-'вспомогательные таблицы'!BZ78,-'вспомогательные таблицы'!BT78)</f>
        <v>0</v>
      </c>
      <c r="I99" s="46">
        <f>SUM(C99:H99)</f>
        <v>-238600</v>
      </c>
    </row>
    <row r="100" spans="2:9" x14ac:dyDescent="0.25">
      <c r="B100" s="12" t="s">
        <v>111</v>
      </c>
      <c r="C100" s="46">
        <f>SUM(C98:C99)</f>
        <v>106407.5</v>
      </c>
      <c r="D100" s="46">
        <f t="shared" ref="D100:H100" si="2">SUM(D98:D99)</f>
        <v>17640</v>
      </c>
      <c r="E100" s="46">
        <f t="shared" si="2"/>
        <v>0</v>
      </c>
      <c r="F100" s="46">
        <f t="shared" si="2"/>
        <v>0</v>
      </c>
      <c r="G100" s="46">
        <f t="shared" si="2"/>
        <v>0</v>
      </c>
      <c r="H100" s="46">
        <f t="shared" si="2"/>
        <v>0</v>
      </c>
      <c r="I100" s="46">
        <f>SUM(C100:H100)</f>
        <v>124047.5</v>
      </c>
    </row>
    <row r="101" spans="2:9" x14ac:dyDescent="0.25">
      <c r="B101" s="12" t="s">
        <v>112</v>
      </c>
      <c r="C101" s="46">
        <f>C100</f>
        <v>106407.5</v>
      </c>
      <c r="D101" s="46">
        <f>SUM($C$100:D100)</f>
        <v>124047.5</v>
      </c>
      <c r="E101" s="46">
        <f>SUM($C$100:E100)</f>
        <v>124047.5</v>
      </c>
      <c r="F101" s="46">
        <f>SUM($C$100:F100)</f>
        <v>124047.5</v>
      </c>
      <c r="G101" s="46">
        <f>SUM($C$100:G100)</f>
        <v>124047.5</v>
      </c>
      <c r="H101" s="46">
        <f>SUM($C$100:H100)</f>
        <v>124047.5</v>
      </c>
      <c r="I101" s="46"/>
    </row>
    <row r="102" spans="2:9" x14ac:dyDescent="0.25">
      <c r="B102" s="45" t="s">
        <v>113</v>
      </c>
      <c r="C102" s="70">
        <v>0.15</v>
      </c>
      <c r="D102" s="70"/>
      <c r="E102" s="70"/>
      <c r="F102" s="70"/>
      <c r="G102" s="70"/>
      <c r="H102" s="70"/>
      <c r="I102" s="70"/>
    </row>
    <row r="103" spans="2:9" x14ac:dyDescent="0.25">
      <c r="B103" s="12" t="s">
        <v>114</v>
      </c>
      <c r="C103" s="46">
        <f>C100</f>
        <v>106407.5</v>
      </c>
      <c r="D103" s="46">
        <f>NPV(C102,D100)</f>
        <v>15339.13043478261</v>
      </c>
      <c r="E103" s="46">
        <f>NPV(D102,,E100)</f>
        <v>0</v>
      </c>
      <c r="F103" s="46">
        <f>NPV(E102,,,F100)</f>
        <v>0</v>
      </c>
      <c r="G103" s="46">
        <f>NPV(F102,,,,G100)</f>
        <v>0</v>
      </c>
      <c r="H103" s="46">
        <f>NPV(G102,,,,,H100)</f>
        <v>0</v>
      </c>
      <c r="I103" s="46">
        <f>SUM(C103:H103)</f>
        <v>121746.63043478261</v>
      </c>
    </row>
    <row r="104" spans="2:9" x14ac:dyDescent="0.25">
      <c r="B104" s="45" t="s">
        <v>115</v>
      </c>
      <c r="C104" s="50">
        <f>C103</f>
        <v>106407.5</v>
      </c>
      <c r="D104" s="50">
        <f>SUM($C$103:D103)</f>
        <v>121746.63043478261</v>
      </c>
      <c r="E104" s="50">
        <f>SUM($C$103:E103)</f>
        <v>121746.63043478261</v>
      </c>
      <c r="F104" s="50">
        <f>SUM($C$103:F103)</f>
        <v>121746.63043478261</v>
      </c>
      <c r="G104" s="50">
        <f>SUM($C$103:G103)</f>
        <v>121746.63043478261</v>
      </c>
      <c r="H104" s="50">
        <f>SUM($C$103:H103)</f>
        <v>121746.63043478261</v>
      </c>
      <c r="I104" s="50"/>
    </row>
  </sheetData>
  <mergeCells count="116">
    <mergeCell ref="C65:D65"/>
    <mergeCell ref="F65:H65"/>
    <mergeCell ref="C66:D66"/>
    <mergeCell ref="F66:H66"/>
    <mergeCell ref="C67:D67"/>
    <mergeCell ref="F67:H67"/>
    <mergeCell ref="C102:I102"/>
    <mergeCell ref="I76:K76"/>
    <mergeCell ref="C70:D70"/>
    <mergeCell ref="C74:D74"/>
    <mergeCell ref="F74:G74"/>
    <mergeCell ref="I74:K74"/>
    <mergeCell ref="F75:G75"/>
    <mergeCell ref="I75:K75"/>
    <mergeCell ref="C72:D72"/>
    <mergeCell ref="F72:G72"/>
    <mergeCell ref="I72:K72"/>
    <mergeCell ref="F73:G73"/>
    <mergeCell ref="I73:K73"/>
    <mergeCell ref="I70:K70"/>
    <mergeCell ref="I71:K71"/>
    <mergeCell ref="I77:K77"/>
    <mergeCell ref="C94:F94"/>
    <mergeCell ref="C95:F95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55:D55"/>
    <mergeCell ref="F55:H55"/>
    <mergeCell ref="C56:D56"/>
    <mergeCell ref="F56:H56"/>
    <mergeCell ref="C57:D57"/>
    <mergeCell ref="F57:H57"/>
    <mergeCell ref="C58:D58"/>
    <mergeCell ref="F58:H58"/>
    <mergeCell ref="C59:D59"/>
    <mergeCell ref="F59:H59"/>
    <mergeCell ref="C50:D50"/>
    <mergeCell ref="F50:H50"/>
    <mergeCell ref="C51:D51"/>
    <mergeCell ref="F51:H51"/>
    <mergeCell ref="C52:D52"/>
    <mergeCell ref="F52:H52"/>
    <mergeCell ref="C53:D53"/>
    <mergeCell ref="F53:H53"/>
    <mergeCell ref="C54:D54"/>
    <mergeCell ref="F54:H54"/>
    <mergeCell ref="C26:D26"/>
    <mergeCell ref="F26:H26"/>
    <mergeCell ref="C27:D27"/>
    <mergeCell ref="F27:H27"/>
    <mergeCell ref="C28:D28"/>
    <mergeCell ref="F28:H28"/>
    <mergeCell ref="C48:D48"/>
    <mergeCell ref="F48:H48"/>
    <mergeCell ref="C49:D49"/>
    <mergeCell ref="F49:H49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3:H3"/>
    <mergeCell ref="C5:H5"/>
    <mergeCell ref="C7:H7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D91:F91"/>
    <mergeCell ref="F70:G70"/>
    <mergeCell ref="F71:G71"/>
    <mergeCell ref="D86:F86"/>
    <mergeCell ref="D87:F87"/>
    <mergeCell ref="D88:F88"/>
    <mergeCell ref="D89:F89"/>
    <mergeCell ref="D90:F90"/>
    <mergeCell ref="D82:F82"/>
    <mergeCell ref="D83:F83"/>
    <mergeCell ref="D84:F84"/>
    <mergeCell ref="D85:F85"/>
    <mergeCell ref="F77:G77"/>
    <mergeCell ref="C76:D76"/>
    <mergeCell ref="F76:G76"/>
    <mergeCell ref="C19:D19"/>
    <mergeCell ref="F19:H19"/>
    <mergeCell ref="C20:D20"/>
    <mergeCell ref="F20:H20"/>
    <mergeCell ref="C21:D21"/>
  </mergeCells>
  <dataValidations count="2">
    <dataValidation type="list" allowBlank="1" showInputMessage="1" showErrorMessage="1" sqref="F9:H9 F11:H11 F13:H13 F15:H15 F17:H17 F19:H19 F21:H21 F23:H23 F25:H25 F27:H27 F48:H48 F50:H50 F52:H52 F54:H54 F56:H56 F58:H58 F60:H60 F62:H62 F64:H64 F66:H66 I74:K74 I76:K76 I72:K72 I70:K70">
      <formula1>стройка_период</formula1>
    </dataValidation>
    <dataValidation type="list" allowBlank="1" showInputMessage="1" showErrorMessage="1" sqref="C94:F94">
      <formula1>периоды_для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3"/>
  <sheetViews>
    <sheetView topLeftCell="B13" workbookViewId="0">
      <pane xSplit="1" topLeftCell="C1" activePane="topRight" state="frozen"/>
      <selection activeCell="B1" sqref="B1"/>
      <selection pane="topRight" activeCell="E32" sqref="E32"/>
    </sheetView>
  </sheetViews>
  <sheetFormatPr defaultRowHeight="15" outlineLevelRow="2" outlineLevelCol="1" x14ac:dyDescent="0.25"/>
  <cols>
    <col min="1" max="1" width="3.5703125" hidden="1" customWidth="1"/>
    <col min="2" max="2" width="50.7109375" customWidth="1"/>
    <col min="3" max="3" width="9.7109375" bestFit="1" customWidth="1"/>
    <col min="4" max="4" width="12.28515625" bestFit="1" customWidth="1"/>
    <col min="5" max="5" width="10.28515625" bestFit="1" customWidth="1"/>
    <col min="30" max="30" width="11" customWidth="1"/>
    <col min="32" max="32" width="12.28515625" customWidth="1"/>
    <col min="33" max="33" width="14.42578125" customWidth="1"/>
    <col min="37" max="65" width="9.140625" hidden="1" customWidth="1" outlineLevel="1"/>
    <col min="66" max="66" width="9.140625" collapsed="1"/>
    <col min="67" max="67" width="11.5703125" customWidth="1"/>
    <col min="73" max="73" width="10.28515625" customWidth="1"/>
    <col min="80" max="82" width="0" hidden="1" customWidth="1" outlineLevel="1"/>
    <col min="83" max="83" width="9.140625" collapsed="1"/>
  </cols>
  <sheetData>
    <row r="1" spans="2:36" ht="18.75" x14ac:dyDescent="0.3">
      <c r="B1" s="25" t="s">
        <v>99</v>
      </c>
    </row>
    <row r="3" spans="2:36" ht="75" x14ac:dyDescent="0.25">
      <c r="B3" s="29" t="str">
        <f>расчет!B32</f>
        <v>Очередь/тип дома</v>
      </c>
      <c r="C3" s="29" t="str">
        <f>расчет!C32</f>
        <v>sun 1</v>
      </c>
      <c r="D3" s="29" t="str">
        <f>расчет!D32</f>
        <v>sun 2</v>
      </c>
      <c r="E3" s="29" t="str">
        <f>расчет!E32</f>
        <v>sun 3</v>
      </c>
      <c r="F3" s="29" t="str">
        <f>расчет!F32</f>
        <v>sun 4</v>
      </c>
      <c r="G3" s="29" t="str">
        <f>расчет!G32</f>
        <v>sun 5</v>
      </c>
      <c r="H3" s="29" t="str">
        <f>расчет!H32</f>
        <v>sun 6</v>
      </c>
      <c r="I3" s="29" t="str">
        <f>расчет!I32</f>
        <v>sun 7</v>
      </c>
      <c r="J3" s="29" t="str">
        <f>расчет!J32</f>
        <v>sun 8</v>
      </c>
      <c r="K3" s="29" t="str">
        <f>расчет!K32</f>
        <v>half moon 1</v>
      </c>
      <c r="L3" s="29" t="str">
        <f>расчет!L32</f>
        <v>half moon 2</v>
      </c>
      <c r="M3" s="29" t="str">
        <f>расчет!M32</f>
        <v>half moon 3</v>
      </c>
      <c r="N3" s="29" t="str">
        <f>расчет!N32</f>
        <v>half moon 4</v>
      </c>
      <c r="O3" s="29" t="str">
        <f>расчет!O32</f>
        <v>half moon 5</v>
      </c>
      <c r="P3" s="29" t="str">
        <f>расчет!P32</f>
        <v>half moon 6</v>
      </c>
      <c r="Q3" s="29" t="str">
        <f>расчет!Q32</f>
        <v>half moon 7</v>
      </c>
      <c r="R3" s="29" t="str">
        <f>расчет!R32</f>
        <v>half moon 8</v>
      </c>
      <c r="S3" s="29" t="str">
        <f>расчет!S32</f>
        <v>square 1</v>
      </c>
      <c r="T3" s="29" t="str">
        <f>расчет!T32</f>
        <v>square 2</v>
      </c>
      <c r="U3" s="29" t="str">
        <f>расчет!U32</f>
        <v>square 3</v>
      </c>
      <c r="V3" s="29" t="str">
        <f>расчет!V32</f>
        <v>square 4</v>
      </c>
      <c r="W3" s="29" t="str">
        <f>расчет!W32</f>
        <v>square 5</v>
      </c>
      <c r="X3" s="29" t="str">
        <f>расчет!X32</f>
        <v>square 6</v>
      </c>
      <c r="Y3" s="29" t="str">
        <f>расчет!Y32</f>
        <v>square 7</v>
      </c>
      <c r="Z3" s="29" t="str">
        <f>расчет!Z32</f>
        <v>square 8</v>
      </c>
      <c r="AA3" s="29" t="str">
        <f>расчет!AA32</f>
        <v>итого</v>
      </c>
      <c r="AB3" s="29" t="s">
        <v>81</v>
      </c>
      <c r="AC3" s="29" t="s">
        <v>90</v>
      </c>
      <c r="AD3" s="29" t="s">
        <v>69</v>
      </c>
      <c r="AE3" s="29" t="s">
        <v>85</v>
      </c>
      <c r="AF3" s="29" t="s">
        <v>82</v>
      </c>
      <c r="AG3" s="29" t="s">
        <v>83</v>
      </c>
      <c r="AH3" s="29" t="s">
        <v>86</v>
      </c>
      <c r="AI3" s="29" t="s">
        <v>89</v>
      </c>
      <c r="AJ3" s="29" t="s">
        <v>91</v>
      </c>
    </row>
    <row r="4" spans="2:36" x14ac:dyDescent="0.25">
      <c r="B4" s="8" t="str">
        <f>справочники!F1</f>
        <v>цена за дом</v>
      </c>
      <c r="C4" s="16">
        <f t="shared" ref="C4:Z4" si="0">IF(ISERROR(VLOOKUP(C3,типы_домов,4,FALSE))=TRUE,0,VLOOKUP(C3,типы_домов,4,FALSE))/1000</f>
        <v>1320</v>
      </c>
      <c r="D4" s="16">
        <f t="shared" si="0"/>
        <v>1764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1485</v>
      </c>
      <c r="L4" s="16">
        <f t="shared" si="0"/>
        <v>1984.5</v>
      </c>
      <c r="M4" s="16">
        <f t="shared" si="0"/>
        <v>0</v>
      </c>
      <c r="N4" s="16">
        <f t="shared" si="0"/>
        <v>0</v>
      </c>
      <c r="O4" s="16">
        <f t="shared" si="0"/>
        <v>0</v>
      </c>
      <c r="P4" s="16">
        <f t="shared" si="0"/>
        <v>0</v>
      </c>
      <c r="Q4" s="16">
        <f t="shared" si="0"/>
        <v>0</v>
      </c>
      <c r="R4" s="16">
        <f t="shared" si="0"/>
        <v>0</v>
      </c>
      <c r="S4" s="16">
        <f t="shared" si="0"/>
        <v>1320</v>
      </c>
      <c r="T4" s="16">
        <f t="shared" si="0"/>
        <v>1764</v>
      </c>
      <c r="U4" s="16">
        <f t="shared" si="0"/>
        <v>0</v>
      </c>
      <c r="V4" s="16">
        <f t="shared" si="0"/>
        <v>0</v>
      </c>
      <c r="W4" s="16">
        <f t="shared" si="0"/>
        <v>0</v>
      </c>
      <c r="X4" s="16">
        <f t="shared" si="0"/>
        <v>0</v>
      </c>
      <c r="Y4" s="16">
        <f t="shared" si="0"/>
        <v>0</v>
      </c>
      <c r="Z4" s="16">
        <f t="shared" si="0"/>
        <v>0</v>
      </c>
      <c r="AA4" s="8"/>
      <c r="AB4" s="8"/>
      <c r="AC4" s="8"/>
      <c r="AD4" s="8"/>
      <c r="AE4" s="8"/>
      <c r="AF4" s="8"/>
      <c r="AG4" s="8"/>
      <c r="AH4" s="8"/>
      <c r="AI4" s="15"/>
      <c r="AJ4" s="15"/>
    </row>
    <row r="5" spans="2:36" x14ac:dyDescent="0.25">
      <c r="B5" s="8" t="str">
        <f>справочники!G1</f>
        <v>стоимость комплекта</v>
      </c>
      <c r="C5" s="16">
        <f t="shared" ref="C5:Z5" si="1">IF(ISERROR(VLOOKUP(C3,типы_домов,5,FALSE))=TRUE,0,VLOOKUP(C3,типы_домов,5,FALSE))/1000</f>
        <v>750</v>
      </c>
      <c r="D5" s="16">
        <f t="shared" si="1"/>
        <v>850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850</v>
      </c>
      <c r="L5" s="16">
        <f t="shared" si="1"/>
        <v>950</v>
      </c>
      <c r="M5" s="16">
        <f t="shared" si="1"/>
        <v>0</v>
      </c>
      <c r="N5" s="16">
        <f t="shared" si="1"/>
        <v>0</v>
      </c>
      <c r="O5" s="16">
        <f t="shared" si="1"/>
        <v>0</v>
      </c>
      <c r="P5" s="16">
        <f t="shared" si="1"/>
        <v>0</v>
      </c>
      <c r="Q5" s="16">
        <f t="shared" si="1"/>
        <v>0</v>
      </c>
      <c r="R5" s="16">
        <f t="shared" si="1"/>
        <v>0</v>
      </c>
      <c r="S5" s="16">
        <f t="shared" si="1"/>
        <v>700</v>
      </c>
      <c r="T5" s="16">
        <f t="shared" si="1"/>
        <v>800</v>
      </c>
      <c r="U5" s="16">
        <f t="shared" si="1"/>
        <v>0</v>
      </c>
      <c r="V5" s="16">
        <f t="shared" si="1"/>
        <v>0</v>
      </c>
      <c r="W5" s="16">
        <f t="shared" si="1"/>
        <v>0</v>
      </c>
      <c r="X5" s="16">
        <f t="shared" si="1"/>
        <v>0</v>
      </c>
      <c r="Y5" s="16">
        <f t="shared" si="1"/>
        <v>0</v>
      </c>
      <c r="Z5" s="16">
        <f t="shared" si="1"/>
        <v>0</v>
      </c>
      <c r="AA5" s="8"/>
      <c r="AB5" s="8"/>
      <c r="AC5" s="8"/>
      <c r="AD5" s="8"/>
      <c r="AE5" s="8"/>
      <c r="AF5" s="8"/>
      <c r="AG5" s="8"/>
      <c r="AH5" s="8"/>
      <c r="AI5" s="15"/>
      <c r="AJ5" s="15"/>
    </row>
    <row r="6" spans="2:36" x14ac:dyDescent="0.25">
      <c r="B6" s="8" t="str">
        <f>справочники!H1</f>
        <v>стоимость СМР</v>
      </c>
      <c r="C6" s="16">
        <f t="shared" ref="C6:Z6" si="2">IF(ISERROR(VLOOKUP(C3,типы_домов,6,FALSE))=TRUE,0,VLOOKUP(C3,типы_домов,6,FALSE))/1000</f>
        <v>100</v>
      </c>
      <c r="D6" s="16">
        <f t="shared" si="2"/>
        <v>120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2"/>
        <v>150</v>
      </c>
      <c r="L6" s="16">
        <f t="shared" si="2"/>
        <v>200</v>
      </c>
      <c r="M6" s="16">
        <f t="shared" si="2"/>
        <v>0</v>
      </c>
      <c r="N6" s="16">
        <f t="shared" si="2"/>
        <v>0</v>
      </c>
      <c r="O6" s="16">
        <f t="shared" si="2"/>
        <v>0</v>
      </c>
      <c r="P6" s="16">
        <f t="shared" si="2"/>
        <v>0</v>
      </c>
      <c r="Q6" s="16">
        <f t="shared" si="2"/>
        <v>0</v>
      </c>
      <c r="R6" s="16">
        <f t="shared" si="2"/>
        <v>0</v>
      </c>
      <c r="S6" s="16">
        <f t="shared" si="2"/>
        <v>100</v>
      </c>
      <c r="T6" s="16">
        <f t="shared" si="2"/>
        <v>120</v>
      </c>
      <c r="U6" s="16">
        <f t="shared" si="2"/>
        <v>0</v>
      </c>
      <c r="V6" s="16">
        <f t="shared" si="2"/>
        <v>0</v>
      </c>
      <c r="W6" s="16">
        <f t="shared" si="2"/>
        <v>0</v>
      </c>
      <c r="X6" s="16">
        <f t="shared" si="2"/>
        <v>0</v>
      </c>
      <c r="Y6" s="16">
        <f t="shared" si="2"/>
        <v>0</v>
      </c>
      <c r="Z6" s="16">
        <f t="shared" si="2"/>
        <v>0</v>
      </c>
      <c r="AA6" s="8"/>
      <c r="AB6" s="8"/>
      <c r="AC6" s="8"/>
      <c r="AD6" s="8"/>
      <c r="AE6" s="8"/>
      <c r="AF6" s="8"/>
      <c r="AG6" s="8"/>
      <c r="AH6" s="8"/>
      <c r="AI6" s="15"/>
      <c r="AJ6" s="15"/>
    </row>
    <row r="7" spans="2:36" x14ac:dyDescent="0.25">
      <c r="B7" s="8" t="s">
        <v>84</v>
      </c>
      <c r="C7" s="16">
        <f t="shared" ref="C7:Z7" si="3">IF(ISERROR(VLOOKUP(C3,типы_домов,7,FALSE))=TRUE,0,VLOOKUP(C3,типы_домов,7,FALSE))</f>
        <v>110</v>
      </c>
      <c r="D7" s="16">
        <f t="shared" si="3"/>
        <v>147</v>
      </c>
      <c r="E7" s="16">
        <f t="shared" si="3"/>
        <v>0</v>
      </c>
      <c r="F7" s="16">
        <f t="shared" si="3"/>
        <v>0</v>
      </c>
      <c r="G7" s="16">
        <f t="shared" si="3"/>
        <v>0</v>
      </c>
      <c r="H7" s="16">
        <f t="shared" si="3"/>
        <v>0</v>
      </c>
      <c r="I7" s="16">
        <f t="shared" si="3"/>
        <v>0</v>
      </c>
      <c r="J7" s="16">
        <f t="shared" si="3"/>
        <v>0</v>
      </c>
      <c r="K7" s="16">
        <f t="shared" si="3"/>
        <v>110</v>
      </c>
      <c r="L7" s="16">
        <f t="shared" si="3"/>
        <v>147</v>
      </c>
      <c r="M7" s="16">
        <f t="shared" si="3"/>
        <v>0</v>
      </c>
      <c r="N7" s="16">
        <f t="shared" si="3"/>
        <v>0</v>
      </c>
      <c r="O7" s="16">
        <f t="shared" si="3"/>
        <v>0</v>
      </c>
      <c r="P7" s="16">
        <f t="shared" si="3"/>
        <v>0</v>
      </c>
      <c r="Q7" s="16">
        <f t="shared" si="3"/>
        <v>0</v>
      </c>
      <c r="R7" s="16">
        <f t="shared" si="3"/>
        <v>0</v>
      </c>
      <c r="S7" s="16">
        <f t="shared" si="3"/>
        <v>110</v>
      </c>
      <c r="T7" s="16">
        <f t="shared" si="3"/>
        <v>147</v>
      </c>
      <c r="U7" s="16">
        <f t="shared" si="3"/>
        <v>0</v>
      </c>
      <c r="V7" s="16">
        <f t="shared" si="3"/>
        <v>0</v>
      </c>
      <c r="W7" s="16">
        <f t="shared" si="3"/>
        <v>0</v>
      </c>
      <c r="X7" s="16">
        <f t="shared" si="3"/>
        <v>0</v>
      </c>
      <c r="Y7" s="16">
        <f t="shared" si="3"/>
        <v>0</v>
      </c>
      <c r="Z7" s="16">
        <f t="shared" si="3"/>
        <v>0</v>
      </c>
      <c r="AA7" s="8"/>
      <c r="AB7" s="8"/>
      <c r="AC7" s="8"/>
      <c r="AD7" s="8"/>
      <c r="AE7" s="8"/>
      <c r="AF7" s="8"/>
      <c r="AG7" s="8"/>
      <c r="AH7" s="8"/>
      <c r="AI7" s="15"/>
      <c r="AJ7" s="15"/>
    </row>
    <row r="8" spans="2:36" x14ac:dyDescent="0.25">
      <c r="B8" s="15" t="str">
        <f>расчет!B33</f>
        <v>1 очередь строительства:</v>
      </c>
      <c r="C8" s="15">
        <f>расчет!C33</f>
        <v>10</v>
      </c>
      <c r="D8" s="15">
        <f>расчет!D33</f>
        <v>25</v>
      </c>
      <c r="E8" s="15">
        <f>расчет!E33</f>
        <v>0</v>
      </c>
      <c r="F8" s="15">
        <f>расчет!F33</f>
        <v>0</v>
      </c>
      <c r="G8" s="15">
        <f>расчет!G33</f>
        <v>0</v>
      </c>
      <c r="H8" s="15">
        <f>расчет!H33</f>
        <v>0</v>
      </c>
      <c r="I8" s="15">
        <f>расчет!I33</f>
        <v>0</v>
      </c>
      <c r="J8" s="15">
        <f>расчет!J33</f>
        <v>0</v>
      </c>
      <c r="K8" s="15">
        <f>расчет!K33</f>
        <v>15</v>
      </c>
      <c r="L8" s="15">
        <f>расчет!L33</f>
        <v>5</v>
      </c>
      <c r="M8" s="15">
        <f>расчет!M33</f>
        <v>0</v>
      </c>
      <c r="N8" s="15">
        <f>расчет!N33</f>
        <v>0</v>
      </c>
      <c r="O8" s="15">
        <f>расчет!O33</f>
        <v>0</v>
      </c>
      <c r="P8" s="15">
        <f>расчет!P33</f>
        <v>0</v>
      </c>
      <c r="Q8" s="15">
        <f>расчет!Q33</f>
        <v>0</v>
      </c>
      <c r="R8" s="15">
        <f>расчет!R33</f>
        <v>0</v>
      </c>
      <c r="S8" s="15">
        <f>расчет!S33</f>
        <v>15</v>
      </c>
      <c r="T8" s="15">
        <f>расчет!T33</f>
        <v>25</v>
      </c>
      <c r="U8" s="15">
        <f>расчет!U33</f>
        <v>0</v>
      </c>
      <c r="V8" s="15">
        <f>расчет!V33</f>
        <v>0</v>
      </c>
      <c r="W8" s="15">
        <f>расчет!W33</f>
        <v>0</v>
      </c>
      <c r="X8" s="15">
        <f>расчет!X33</f>
        <v>0</v>
      </c>
      <c r="Y8" s="15">
        <f>расчет!Y33</f>
        <v>0</v>
      </c>
      <c r="Z8" s="15">
        <f>расчет!Z33</f>
        <v>0</v>
      </c>
      <c r="AA8" s="15">
        <f>расчет!AA33</f>
        <v>95</v>
      </c>
      <c r="AB8" s="15">
        <f>расчет!I9</f>
        <v>3</v>
      </c>
      <c r="AC8" s="15">
        <f>расчет!I48</f>
        <v>4</v>
      </c>
      <c r="AD8" s="16">
        <f>SUMPRODUCT($C$4:$Z$4,C8:Z8)</f>
        <v>153397.5</v>
      </c>
      <c r="AE8" s="16">
        <f>SUMPRODUCT($C$7:$Z$7,C8:Z8)</f>
        <v>12485</v>
      </c>
      <c r="AF8" s="16">
        <f>SUMPRODUCT($C$5:$Z$5,C8:Z8)</f>
        <v>76750</v>
      </c>
      <c r="AG8" s="16">
        <f>SUMPRODUCT($C$6:$Z$6,C8:Z8)</f>
        <v>11750</v>
      </c>
      <c r="AH8" s="17">
        <f>SUM(AF8:AG8)</f>
        <v>88500</v>
      </c>
      <c r="AI8" s="15">
        <f>IF(AB8=0,0,AH8/AB8)</f>
        <v>29500</v>
      </c>
      <c r="AJ8" s="15">
        <f>IF(AC8=0,0,AD8/AC8)</f>
        <v>38349.375</v>
      </c>
    </row>
    <row r="9" spans="2:36" x14ac:dyDescent="0.25">
      <c r="B9" s="15" t="str">
        <f>расчет!B34</f>
        <v>2 очередь строительства:</v>
      </c>
      <c r="C9" s="15">
        <f>расчет!C34</f>
        <v>30</v>
      </c>
      <c r="D9" s="15">
        <f>расчет!D34</f>
        <v>0</v>
      </c>
      <c r="E9" s="15">
        <f>расчет!E34</f>
        <v>0</v>
      </c>
      <c r="F9" s="15">
        <f>расчет!F34</f>
        <v>0</v>
      </c>
      <c r="G9" s="15">
        <f>расчет!G34</f>
        <v>0</v>
      </c>
      <c r="H9" s="15">
        <f>расчет!H34</f>
        <v>0</v>
      </c>
      <c r="I9" s="15">
        <f>расчет!I34</f>
        <v>0</v>
      </c>
      <c r="J9" s="15">
        <f>расчет!J34</f>
        <v>0</v>
      </c>
      <c r="K9" s="15">
        <f>расчет!K34</f>
        <v>40</v>
      </c>
      <c r="L9" s="15">
        <f>расчет!L34</f>
        <v>20</v>
      </c>
      <c r="M9" s="15">
        <f>расчет!M34</f>
        <v>0</v>
      </c>
      <c r="N9" s="15">
        <f>расчет!N34</f>
        <v>0</v>
      </c>
      <c r="O9" s="15">
        <f>расчет!O34</f>
        <v>0</v>
      </c>
      <c r="P9" s="15">
        <f>расчет!P34</f>
        <v>0</v>
      </c>
      <c r="Q9" s="15">
        <f>расчет!Q34</f>
        <v>0</v>
      </c>
      <c r="R9" s="15">
        <f>расчет!R34</f>
        <v>0</v>
      </c>
      <c r="S9" s="15">
        <f>расчет!S34</f>
        <v>0</v>
      </c>
      <c r="T9" s="15">
        <f>расчет!T34</f>
        <v>0</v>
      </c>
      <c r="U9" s="15">
        <f>расчет!U34</f>
        <v>0</v>
      </c>
      <c r="V9" s="15">
        <f>расчет!V34</f>
        <v>0</v>
      </c>
      <c r="W9" s="15">
        <f>расчет!W34</f>
        <v>0</v>
      </c>
      <c r="X9" s="15">
        <f>расчет!X34</f>
        <v>0</v>
      </c>
      <c r="Y9" s="15">
        <f>расчет!Y34</f>
        <v>0</v>
      </c>
      <c r="Z9" s="15">
        <f>расчет!Z34</f>
        <v>0</v>
      </c>
      <c r="AA9" s="15">
        <f>расчет!AA34</f>
        <v>90</v>
      </c>
      <c r="AB9" s="15">
        <f>расчет!I11</f>
        <v>4</v>
      </c>
      <c r="AC9" s="15">
        <f>расчет!I50</f>
        <v>6</v>
      </c>
      <c r="AD9" s="16">
        <f t="shared" ref="AD9:AD17" si="4">SUMPRODUCT($C$4:$Z$4,C9:Z9)</f>
        <v>138690</v>
      </c>
      <c r="AE9" s="16">
        <f t="shared" ref="AE9:AE17" si="5">SUMPRODUCT($C$7:$Z$7,C9:Z9)</f>
        <v>10640</v>
      </c>
      <c r="AF9" s="16">
        <f t="shared" ref="AF9:AF17" si="6">SUMPRODUCT($C$5:$Z$5,C9:Z9)</f>
        <v>75500</v>
      </c>
      <c r="AG9" s="16">
        <f t="shared" ref="AG9:AG17" si="7">SUMPRODUCT($C$6:$Z$6,C9:Z9)</f>
        <v>13000</v>
      </c>
      <c r="AH9" s="17">
        <f t="shared" ref="AH9:AH17" si="8">SUM(AF9:AG9)</f>
        <v>88500</v>
      </c>
      <c r="AI9" s="15">
        <f t="shared" ref="AI9:AI22" si="9">IF(AB9=0,0,AH9/AB9)</f>
        <v>22125</v>
      </c>
      <c r="AJ9" s="15">
        <f t="shared" ref="AJ9:AJ17" si="10">IF(AC9=0,0,AD9/AC9)</f>
        <v>23115</v>
      </c>
    </row>
    <row r="10" spans="2:36" x14ac:dyDescent="0.25">
      <c r="B10" s="15" t="str">
        <f>расчет!B35</f>
        <v>3 очередь строительства:</v>
      </c>
      <c r="C10" s="15">
        <f>расчет!C35</f>
        <v>0</v>
      </c>
      <c r="D10" s="15">
        <f>расчет!D35</f>
        <v>20</v>
      </c>
      <c r="E10" s="15">
        <f>расчет!E35</f>
        <v>0</v>
      </c>
      <c r="F10" s="15">
        <f>расчет!F35</f>
        <v>0</v>
      </c>
      <c r="G10" s="15">
        <f>расчет!G35</f>
        <v>0</v>
      </c>
      <c r="H10" s="15">
        <f>расчет!H35</f>
        <v>0</v>
      </c>
      <c r="I10" s="15">
        <f>расчет!I35</f>
        <v>0</v>
      </c>
      <c r="J10" s="15">
        <f>расчет!J35</f>
        <v>0</v>
      </c>
      <c r="K10" s="15">
        <f>расчет!K35</f>
        <v>0</v>
      </c>
      <c r="L10" s="15">
        <f>расчет!L35</f>
        <v>0</v>
      </c>
      <c r="M10" s="15">
        <f>расчет!M35</f>
        <v>0</v>
      </c>
      <c r="N10" s="15">
        <f>расчет!N35</f>
        <v>0</v>
      </c>
      <c r="O10" s="15">
        <f>расчет!O35</f>
        <v>0</v>
      </c>
      <c r="P10" s="15">
        <f>расчет!P35</f>
        <v>0</v>
      </c>
      <c r="Q10" s="15">
        <f>расчет!Q35</f>
        <v>0</v>
      </c>
      <c r="R10" s="15">
        <f>расчет!R35</f>
        <v>0</v>
      </c>
      <c r="S10" s="15">
        <f>расчет!S35</f>
        <v>0</v>
      </c>
      <c r="T10" s="15">
        <f>расчет!T35</f>
        <v>20</v>
      </c>
      <c r="U10" s="15">
        <f>расчет!U35</f>
        <v>0</v>
      </c>
      <c r="V10" s="15">
        <f>расчет!V35</f>
        <v>0</v>
      </c>
      <c r="W10" s="15">
        <f>расчет!W35</f>
        <v>0</v>
      </c>
      <c r="X10" s="15">
        <f>расчет!X35</f>
        <v>0</v>
      </c>
      <c r="Y10" s="15">
        <f>расчет!Y35</f>
        <v>0</v>
      </c>
      <c r="Z10" s="15">
        <f>расчет!Z35</f>
        <v>0</v>
      </c>
      <c r="AA10" s="15">
        <f>расчет!AA35</f>
        <v>40</v>
      </c>
      <c r="AB10" s="15">
        <f>расчет!I13</f>
        <v>2</v>
      </c>
      <c r="AC10" s="15">
        <f>расчет!I52</f>
        <v>12</v>
      </c>
      <c r="AD10" s="16">
        <f t="shared" si="4"/>
        <v>70560</v>
      </c>
      <c r="AE10" s="16">
        <f t="shared" si="5"/>
        <v>5880</v>
      </c>
      <c r="AF10" s="16">
        <f t="shared" si="6"/>
        <v>33000</v>
      </c>
      <c r="AG10" s="16">
        <f t="shared" si="7"/>
        <v>4800</v>
      </c>
      <c r="AH10" s="17">
        <f t="shared" si="8"/>
        <v>37800</v>
      </c>
      <c r="AI10" s="15">
        <f t="shared" si="9"/>
        <v>18900</v>
      </c>
      <c r="AJ10" s="15">
        <f t="shared" si="10"/>
        <v>5880</v>
      </c>
    </row>
    <row r="11" spans="2:36" x14ac:dyDescent="0.25">
      <c r="B11" s="15" t="str">
        <f>расчет!B36</f>
        <v>4 очередь строительства:</v>
      </c>
      <c r="C11" s="15">
        <f>расчет!C36</f>
        <v>0</v>
      </c>
      <c r="D11" s="15">
        <f>расчет!D36</f>
        <v>0</v>
      </c>
      <c r="E11" s="15">
        <f>расчет!E36</f>
        <v>0</v>
      </c>
      <c r="F11" s="15">
        <f>расчет!F36</f>
        <v>0</v>
      </c>
      <c r="G11" s="15">
        <f>расчет!G36</f>
        <v>0</v>
      </c>
      <c r="H11" s="15">
        <f>расчет!H36</f>
        <v>0</v>
      </c>
      <c r="I11" s="15">
        <f>расчет!I36</f>
        <v>0</v>
      </c>
      <c r="J11" s="15">
        <f>расчет!J36</f>
        <v>0</v>
      </c>
      <c r="K11" s="15">
        <f>расчет!K36</f>
        <v>0</v>
      </c>
      <c r="L11" s="15">
        <f>расчет!L36</f>
        <v>0</v>
      </c>
      <c r="M11" s="15">
        <f>расчет!M36</f>
        <v>0</v>
      </c>
      <c r="N11" s="15">
        <f>расчет!N36</f>
        <v>0</v>
      </c>
      <c r="O11" s="15">
        <f>расчет!O36</f>
        <v>0</v>
      </c>
      <c r="P11" s="15">
        <f>расчет!P36</f>
        <v>0</v>
      </c>
      <c r="Q11" s="15">
        <f>расчет!Q36</f>
        <v>0</v>
      </c>
      <c r="R11" s="15">
        <f>расчет!R36</f>
        <v>0</v>
      </c>
      <c r="S11" s="15">
        <f>расчет!S36</f>
        <v>0</v>
      </c>
      <c r="T11" s="15">
        <f>расчет!T36</f>
        <v>0</v>
      </c>
      <c r="U11" s="15">
        <f>расчет!U36</f>
        <v>0</v>
      </c>
      <c r="V11" s="15">
        <f>расчет!V36</f>
        <v>0</v>
      </c>
      <c r="W11" s="15">
        <f>расчет!W36</f>
        <v>0</v>
      </c>
      <c r="X11" s="15">
        <f>расчет!X36</f>
        <v>0</v>
      </c>
      <c r="Y11" s="15">
        <f>расчет!Y36</f>
        <v>0</v>
      </c>
      <c r="Z11" s="15">
        <f>расчет!Z36</f>
        <v>0</v>
      </c>
      <c r="AA11" s="15">
        <f>расчет!AA36</f>
        <v>0</v>
      </c>
      <c r="AB11" s="15">
        <f>расчет!I15</f>
        <v>0</v>
      </c>
      <c r="AC11" s="15">
        <f>расчет!I54</f>
        <v>0</v>
      </c>
      <c r="AD11" s="16">
        <f t="shared" si="4"/>
        <v>0</v>
      </c>
      <c r="AE11" s="16">
        <f t="shared" si="5"/>
        <v>0</v>
      </c>
      <c r="AF11" s="16">
        <f t="shared" si="6"/>
        <v>0</v>
      </c>
      <c r="AG11" s="16">
        <f t="shared" si="7"/>
        <v>0</v>
      </c>
      <c r="AH11" s="17">
        <f t="shared" si="8"/>
        <v>0</v>
      </c>
      <c r="AI11" s="15">
        <f t="shared" si="9"/>
        <v>0</v>
      </c>
      <c r="AJ11" s="15">
        <f t="shared" si="10"/>
        <v>0</v>
      </c>
    </row>
    <row r="12" spans="2:36" x14ac:dyDescent="0.25">
      <c r="B12" s="15" t="str">
        <f>расчет!B37</f>
        <v>5 очередь строительства:</v>
      </c>
      <c r="C12" s="15">
        <f>расчет!C37</f>
        <v>0</v>
      </c>
      <c r="D12" s="15">
        <f>расчет!D37</f>
        <v>0</v>
      </c>
      <c r="E12" s="15">
        <f>расчет!E37</f>
        <v>0</v>
      </c>
      <c r="F12" s="15">
        <f>расчет!F37</f>
        <v>0</v>
      </c>
      <c r="G12" s="15">
        <f>расчет!G37</f>
        <v>0</v>
      </c>
      <c r="H12" s="15">
        <f>расчет!H37</f>
        <v>0</v>
      </c>
      <c r="I12" s="15">
        <f>расчет!I37</f>
        <v>0</v>
      </c>
      <c r="J12" s="15">
        <f>расчет!J37</f>
        <v>0</v>
      </c>
      <c r="K12" s="15">
        <f>расчет!K37</f>
        <v>0</v>
      </c>
      <c r="L12" s="15">
        <f>расчет!L37</f>
        <v>0</v>
      </c>
      <c r="M12" s="15">
        <f>расчет!M37</f>
        <v>0</v>
      </c>
      <c r="N12" s="15">
        <f>расчет!N37</f>
        <v>0</v>
      </c>
      <c r="O12" s="15">
        <f>расчет!O37</f>
        <v>0</v>
      </c>
      <c r="P12" s="15">
        <f>расчет!P37</f>
        <v>0</v>
      </c>
      <c r="Q12" s="15">
        <f>расчет!Q37</f>
        <v>0</v>
      </c>
      <c r="R12" s="15">
        <f>расчет!R37</f>
        <v>0</v>
      </c>
      <c r="S12" s="15">
        <f>расчет!S37</f>
        <v>0</v>
      </c>
      <c r="T12" s="15">
        <f>расчет!T37</f>
        <v>0</v>
      </c>
      <c r="U12" s="15">
        <f>расчет!U37</f>
        <v>0</v>
      </c>
      <c r="V12" s="15">
        <f>расчет!V37</f>
        <v>0</v>
      </c>
      <c r="W12" s="15">
        <f>расчет!W37</f>
        <v>0</v>
      </c>
      <c r="X12" s="15">
        <f>расчет!X37</f>
        <v>0</v>
      </c>
      <c r="Y12" s="15">
        <f>расчет!Y37</f>
        <v>0</v>
      </c>
      <c r="Z12" s="15">
        <f>расчет!Z37</f>
        <v>0</v>
      </c>
      <c r="AA12" s="15">
        <f>расчет!AA37</f>
        <v>0</v>
      </c>
      <c r="AB12" s="15">
        <f>расчет!I17</f>
        <v>0</v>
      </c>
      <c r="AC12" s="15">
        <f>расчет!I56</f>
        <v>0</v>
      </c>
      <c r="AD12" s="16">
        <f t="shared" si="4"/>
        <v>0</v>
      </c>
      <c r="AE12" s="16">
        <f t="shared" si="5"/>
        <v>0</v>
      </c>
      <c r="AF12" s="16">
        <f t="shared" si="6"/>
        <v>0</v>
      </c>
      <c r="AG12" s="16">
        <f t="shared" si="7"/>
        <v>0</v>
      </c>
      <c r="AH12" s="17">
        <f t="shared" si="8"/>
        <v>0</v>
      </c>
      <c r="AI12" s="15">
        <f t="shared" si="9"/>
        <v>0</v>
      </c>
      <c r="AJ12" s="15">
        <f t="shared" si="10"/>
        <v>0</v>
      </c>
    </row>
    <row r="13" spans="2:36" x14ac:dyDescent="0.25">
      <c r="B13" s="15" t="str">
        <f>расчет!B38</f>
        <v>6 очередь строительства:</v>
      </c>
      <c r="C13" s="15">
        <f>расчет!C38</f>
        <v>0</v>
      </c>
      <c r="D13" s="15">
        <f>расчет!D38</f>
        <v>0</v>
      </c>
      <c r="E13" s="15">
        <f>расчет!E38</f>
        <v>0</v>
      </c>
      <c r="F13" s="15">
        <f>расчет!F38</f>
        <v>0</v>
      </c>
      <c r="G13" s="15">
        <f>расчет!G38</f>
        <v>0</v>
      </c>
      <c r="H13" s="15">
        <f>расчет!H38</f>
        <v>0</v>
      </c>
      <c r="I13" s="15">
        <f>расчет!I38</f>
        <v>0</v>
      </c>
      <c r="J13" s="15">
        <f>расчет!J38</f>
        <v>0</v>
      </c>
      <c r="K13" s="15">
        <f>расчет!K38</f>
        <v>0</v>
      </c>
      <c r="L13" s="15">
        <f>расчет!L38</f>
        <v>0</v>
      </c>
      <c r="M13" s="15">
        <f>расчет!M38</f>
        <v>0</v>
      </c>
      <c r="N13" s="15">
        <f>расчет!N38</f>
        <v>0</v>
      </c>
      <c r="O13" s="15">
        <f>расчет!O38</f>
        <v>0</v>
      </c>
      <c r="P13" s="15">
        <f>расчет!P38</f>
        <v>0</v>
      </c>
      <c r="Q13" s="15">
        <f>расчет!Q38</f>
        <v>0</v>
      </c>
      <c r="R13" s="15">
        <f>расчет!R38</f>
        <v>0</v>
      </c>
      <c r="S13" s="15">
        <f>расчет!S38</f>
        <v>0</v>
      </c>
      <c r="T13" s="15">
        <f>расчет!T38</f>
        <v>0</v>
      </c>
      <c r="U13" s="15">
        <f>расчет!U38</f>
        <v>0</v>
      </c>
      <c r="V13" s="15">
        <f>расчет!V38</f>
        <v>0</v>
      </c>
      <c r="W13" s="15">
        <f>расчет!W38</f>
        <v>0</v>
      </c>
      <c r="X13" s="15">
        <f>расчет!X38</f>
        <v>0</v>
      </c>
      <c r="Y13" s="15">
        <f>расчет!Y38</f>
        <v>0</v>
      </c>
      <c r="Z13" s="15">
        <f>расчет!Z38</f>
        <v>0</v>
      </c>
      <c r="AA13" s="15">
        <f>расчет!AA38</f>
        <v>0</v>
      </c>
      <c r="AB13" s="15">
        <f>расчет!I19</f>
        <v>0</v>
      </c>
      <c r="AC13" s="15">
        <f>расчет!I58</f>
        <v>0</v>
      </c>
      <c r="AD13" s="16">
        <f t="shared" si="4"/>
        <v>0</v>
      </c>
      <c r="AE13" s="16">
        <f t="shared" si="5"/>
        <v>0</v>
      </c>
      <c r="AF13" s="16">
        <f t="shared" si="6"/>
        <v>0</v>
      </c>
      <c r="AG13" s="16">
        <f t="shared" si="7"/>
        <v>0</v>
      </c>
      <c r="AH13" s="17">
        <f t="shared" si="8"/>
        <v>0</v>
      </c>
      <c r="AI13" s="15">
        <f t="shared" si="9"/>
        <v>0</v>
      </c>
      <c r="AJ13" s="15">
        <f t="shared" si="10"/>
        <v>0</v>
      </c>
    </row>
    <row r="14" spans="2:36" x14ac:dyDescent="0.25">
      <c r="B14" s="15" t="str">
        <f>расчет!B39</f>
        <v>7 очередь строительства:</v>
      </c>
      <c r="C14" s="15">
        <f>расчет!C39</f>
        <v>0</v>
      </c>
      <c r="D14" s="15">
        <f>расчет!D39</f>
        <v>0</v>
      </c>
      <c r="E14" s="15">
        <f>расчет!E39</f>
        <v>0</v>
      </c>
      <c r="F14" s="15">
        <f>расчет!F39</f>
        <v>0</v>
      </c>
      <c r="G14" s="15">
        <f>расчет!G39</f>
        <v>0</v>
      </c>
      <c r="H14" s="15">
        <f>расчет!H39</f>
        <v>0</v>
      </c>
      <c r="I14" s="15">
        <f>расчет!I39</f>
        <v>0</v>
      </c>
      <c r="J14" s="15">
        <f>расчет!J39</f>
        <v>0</v>
      </c>
      <c r="K14" s="15">
        <f>расчет!K39</f>
        <v>0</v>
      </c>
      <c r="L14" s="15">
        <f>расчет!L39</f>
        <v>0</v>
      </c>
      <c r="M14" s="15">
        <f>расчет!M39</f>
        <v>0</v>
      </c>
      <c r="N14" s="15">
        <f>расчет!N39</f>
        <v>0</v>
      </c>
      <c r="O14" s="15">
        <f>расчет!O39</f>
        <v>0</v>
      </c>
      <c r="P14" s="15">
        <f>расчет!P39</f>
        <v>0</v>
      </c>
      <c r="Q14" s="15">
        <f>расчет!Q39</f>
        <v>0</v>
      </c>
      <c r="R14" s="15">
        <f>расчет!R39</f>
        <v>0</v>
      </c>
      <c r="S14" s="15">
        <f>расчет!S39</f>
        <v>0</v>
      </c>
      <c r="T14" s="15">
        <f>расчет!T39</f>
        <v>0</v>
      </c>
      <c r="U14" s="15">
        <f>расчет!U39</f>
        <v>0</v>
      </c>
      <c r="V14" s="15">
        <f>расчет!V39</f>
        <v>0</v>
      </c>
      <c r="W14" s="15">
        <f>расчет!W39</f>
        <v>0</v>
      </c>
      <c r="X14" s="15">
        <f>расчет!X39</f>
        <v>0</v>
      </c>
      <c r="Y14" s="15">
        <f>расчет!Y39</f>
        <v>0</v>
      </c>
      <c r="Z14" s="15">
        <f>расчет!Z39</f>
        <v>0</v>
      </c>
      <c r="AA14" s="15">
        <f>расчет!AA39</f>
        <v>0</v>
      </c>
      <c r="AB14" s="15">
        <f>расчет!I21</f>
        <v>0</v>
      </c>
      <c r="AC14" s="15">
        <f>расчет!I60</f>
        <v>0</v>
      </c>
      <c r="AD14" s="16">
        <f t="shared" si="4"/>
        <v>0</v>
      </c>
      <c r="AE14" s="16">
        <f t="shared" si="5"/>
        <v>0</v>
      </c>
      <c r="AF14" s="16">
        <f t="shared" si="6"/>
        <v>0</v>
      </c>
      <c r="AG14" s="16">
        <f t="shared" si="7"/>
        <v>0</v>
      </c>
      <c r="AH14" s="17">
        <f t="shared" si="8"/>
        <v>0</v>
      </c>
      <c r="AI14" s="15">
        <f t="shared" si="9"/>
        <v>0</v>
      </c>
      <c r="AJ14" s="15">
        <f t="shared" si="10"/>
        <v>0</v>
      </c>
    </row>
    <row r="15" spans="2:36" x14ac:dyDescent="0.25">
      <c r="B15" s="15" t="str">
        <f>расчет!B40</f>
        <v>8 очередь строительства:</v>
      </c>
      <c r="C15" s="15">
        <f>расчет!C40</f>
        <v>0</v>
      </c>
      <c r="D15" s="15">
        <f>расчет!D40</f>
        <v>0</v>
      </c>
      <c r="E15" s="15">
        <f>расчет!E40</f>
        <v>0</v>
      </c>
      <c r="F15" s="15">
        <f>расчет!F40</f>
        <v>0</v>
      </c>
      <c r="G15" s="15">
        <f>расчет!G40</f>
        <v>0</v>
      </c>
      <c r="H15" s="15">
        <f>расчет!H40</f>
        <v>0</v>
      </c>
      <c r="I15" s="15">
        <f>расчет!I40</f>
        <v>0</v>
      </c>
      <c r="J15" s="15">
        <f>расчет!J40</f>
        <v>0</v>
      </c>
      <c r="K15" s="15">
        <f>расчет!K40</f>
        <v>0</v>
      </c>
      <c r="L15" s="15">
        <f>расчет!L40</f>
        <v>0</v>
      </c>
      <c r="M15" s="15">
        <f>расчет!M40</f>
        <v>0</v>
      </c>
      <c r="N15" s="15">
        <f>расчет!N40</f>
        <v>0</v>
      </c>
      <c r="O15" s="15">
        <f>расчет!O40</f>
        <v>0</v>
      </c>
      <c r="P15" s="15">
        <f>расчет!P40</f>
        <v>0</v>
      </c>
      <c r="Q15" s="15">
        <f>расчет!Q40</f>
        <v>0</v>
      </c>
      <c r="R15" s="15">
        <f>расчет!R40</f>
        <v>0</v>
      </c>
      <c r="S15" s="15">
        <f>расчет!S40</f>
        <v>0</v>
      </c>
      <c r="T15" s="15">
        <f>расчет!T40</f>
        <v>0</v>
      </c>
      <c r="U15" s="15">
        <f>расчет!U40</f>
        <v>0</v>
      </c>
      <c r="V15" s="15">
        <f>расчет!V40</f>
        <v>0</v>
      </c>
      <c r="W15" s="15">
        <f>расчет!W40</f>
        <v>0</v>
      </c>
      <c r="X15" s="15">
        <f>расчет!X40</f>
        <v>0</v>
      </c>
      <c r="Y15" s="15">
        <f>расчет!Y40</f>
        <v>0</v>
      </c>
      <c r="Z15" s="15">
        <f>расчет!Z40</f>
        <v>0</v>
      </c>
      <c r="AA15" s="15">
        <f>расчет!AA40</f>
        <v>0</v>
      </c>
      <c r="AB15" s="15">
        <f>расчет!I23</f>
        <v>0</v>
      </c>
      <c r="AC15" s="15">
        <f>расчет!I62</f>
        <v>0</v>
      </c>
      <c r="AD15" s="16">
        <f t="shared" si="4"/>
        <v>0</v>
      </c>
      <c r="AE15" s="16">
        <f t="shared" si="5"/>
        <v>0</v>
      </c>
      <c r="AF15" s="16">
        <f t="shared" si="6"/>
        <v>0</v>
      </c>
      <c r="AG15" s="16">
        <f t="shared" si="7"/>
        <v>0</v>
      </c>
      <c r="AH15" s="17">
        <f t="shared" si="8"/>
        <v>0</v>
      </c>
      <c r="AI15" s="15">
        <f t="shared" si="9"/>
        <v>0</v>
      </c>
      <c r="AJ15" s="15">
        <f t="shared" si="10"/>
        <v>0</v>
      </c>
    </row>
    <row r="16" spans="2:36" x14ac:dyDescent="0.25">
      <c r="B16" s="15" t="str">
        <f>расчет!B41</f>
        <v>9 очередь строительства:</v>
      </c>
      <c r="C16" s="15">
        <f>расчет!C41</f>
        <v>0</v>
      </c>
      <c r="D16" s="15">
        <f>расчет!D41</f>
        <v>0</v>
      </c>
      <c r="E16" s="15">
        <f>расчет!E41</f>
        <v>0</v>
      </c>
      <c r="F16" s="15">
        <f>расчет!F41</f>
        <v>0</v>
      </c>
      <c r="G16" s="15">
        <f>расчет!G41</f>
        <v>0</v>
      </c>
      <c r="H16" s="15">
        <f>расчет!H41</f>
        <v>0</v>
      </c>
      <c r="I16" s="15">
        <f>расчет!I41</f>
        <v>0</v>
      </c>
      <c r="J16" s="15">
        <f>расчет!J41</f>
        <v>0</v>
      </c>
      <c r="K16" s="15">
        <f>расчет!K41</f>
        <v>0</v>
      </c>
      <c r="L16" s="15">
        <f>расчет!L41</f>
        <v>0</v>
      </c>
      <c r="M16" s="15">
        <f>расчет!M41</f>
        <v>0</v>
      </c>
      <c r="N16" s="15">
        <f>расчет!N41</f>
        <v>0</v>
      </c>
      <c r="O16" s="15">
        <f>расчет!O41</f>
        <v>0</v>
      </c>
      <c r="P16" s="15">
        <f>расчет!P41</f>
        <v>0</v>
      </c>
      <c r="Q16" s="15">
        <f>расчет!Q41</f>
        <v>0</v>
      </c>
      <c r="R16" s="15">
        <f>расчет!R41</f>
        <v>0</v>
      </c>
      <c r="S16" s="15">
        <f>расчет!S41</f>
        <v>0</v>
      </c>
      <c r="T16" s="15">
        <f>расчет!T41</f>
        <v>0</v>
      </c>
      <c r="U16" s="15">
        <f>расчет!U41</f>
        <v>0</v>
      </c>
      <c r="V16" s="15">
        <f>расчет!V41</f>
        <v>0</v>
      </c>
      <c r="W16" s="15">
        <f>расчет!W41</f>
        <v>0</v>
      </c>
      <c r="X16" s="15">
        <f>расчет!X41</f>
        <v>0</v>
      </c>
      <c r="Y16" s="15">
        <f>расчет!Y41</f>
        <v>0</v>
      </c>
      <c r="Z16" s="15">
        <f>расчет!Z41</f>
        <v>0</v>
      </c>
      <c r="AA16" s="15">
        <f>расчет!AA41</f>
        <v>0</v>
      </c>
      <c r="AB16" s="15">
        <f>расчет!I25</f>
        <v>0</v>
      </c>
      <c r="AC16" s="15">
        <f>расчет!I64</f>
        <v>0</v>
      </c>
      <c r="AD16" s="16">
        <f t="shared" si="4"/>
        <v>0</v>
      </c>
      <c r="AE16" s="16">
        <f t="shared" si="5"/>
        <v>0</v>
      </c>
      <c r="AF16" s="16">
        <f t="shared" si="6"/>
        <v>0</v>
      </c>
      <c r="AG16" s="16">
        <f t="shared" si="7"/>
        <v>0</v>
      </c>
      <c r="AH16" s="17">
        <f t="shared" si="8"/>
        <v>0</v>
      </c>
      <c r="AI16" s="15">
        <f t="shared" si="9"/>
        <v>0</v>
      </c>
      <c r="AJ16" s="15">
        <f t="shared" si="10"/>
        <v>0</v>
      </c>
    </row>
    <row r="17" spans="2:72" x14ac:dyDescent="0.25">
      <c r="B17" s="15" t="str">
        <f>расчет!B42</f>
        <v>10 очередь строительства:</v>
      </c>
      <c r="C17" s="15">
        <f>расчет!C42</f>
        <v>0</v>
      </c>
      <c r="D17" s="15">
        <f>расчет!D42</f>
        <v>0</v>
      </c>
      <c r="E17" s="15">
        <f>расчет!E42</f>
        <v>0</v>
      </c>
      <c r="F17" s="15">
        <f>расчет!F42</f>
        <v>0</v>
      </c>
      <c r="G17" s="15">
        <f>расчет!G42</f>
        <v>0</v>
      </c>
      <c r="H17" s="15">
        <f>расчет!H42</f>
        <v>0</v>
      </c>
      <c r="I17" s="15">
        <f>расчет!I42</f>
        <v>0</v>
      </c>
      <c r="J17" s="15">
        <f>расчет!J42</f>
        <v>0</v>
      </c>
      <c r="K17" s="15">
        <f>расчет!K42</f>
        <v>0</v>
      </c>
      <c r="L17" s="15">
        <f>расчет!L42</f>
        <v>0</v>
      </c>
      <c r="M17" s="15">
        <f>расчет!M42</f>
        <v>0</v>
      </c>
      <c r="N17" s="15">
        <f>расчет!N42</f>
        <v>0</v>
      </c>
      <c r="O17" s="15">
        <f>расчет!O42</f>
        <v>0</v>
      </c>
      <c r="P17" s="15">
        <f>расчет!P42</f>
        <v>0</v>
      </c>
      <c r="Q17" s="15">
        <f>расчет!Q42</f>
        <v>0</v>
      </c>
      <c r="R17" s="15">
        <f>расчет!R42</f>
        <v>0</v>
      </c>
      <c r="S17" s="15">
        <f>расчет!S42</f>
        <v>0</v>
      </c>
      <c r="T17" s="15">
        <f>расчет!T42</f>
        <v>0</v>
      </c>
      <c r="U17" s="15">
        <f>расчет!U42</f>
        <v>0</v>
      </c>
      <c r="V17" s="15">
        <f>расчет!V42</f>
        <v>0</v>
      </c>
      <c r="W17" s="15">
        <f>расчет!W42</f>
        <v>0</v>
      </c>
      <c r="X17" s="15">
        <f>расчет!X42</f>
        <v>0</v>
      </c>
      <c r="Y17" s="15">
        <f>расчет!Y42</f>
        <v>0</v>
      </c>
      <c r="Z17" s="15">
        <f>расчет!Z42</f>
        <v>0</v>
      </c>
      <c r="AA17" s="15">
        <f>расчет!AA42</f>
        <v>0</v>
      </c>
      <c r="AB17" s="15">
        <f>расчет!I27</f>
        <v>0</v>
      </c>
      <c r="AC17" s="15">
        <f>расчет!I66</f>
        <v>0</v>
      </c>
      <c r="AD17" s="16">
        <f t="shared" si="4"/>
        <v>0</v>
      </c>
      <c r="AE17" s="16">
        <f t="shared" si="5"/>
        <v>0</v>
      </c>
      <c r="AF17" s="16">
        <f t="shared" si="6"/>
        <v>0</v>
      </c>
      <c r="AG17" s="16">
        <f t="shared" si="7"/>
        <v>0</v>
      </c>
      <c r="AH17" s="17">
        <f t="shared" si="8"/>
        <v>0</v>
      </c>
      <c r="AI17" s="15">
        <f t="shared" si="9"/>
        <v>0</v>
      </c>
      <c r="AJ17" s="15">
        <f t="shared" si="10"/>
        <v>0</v>
      </c>
    </row>
    <row r="18" spans="2:72" x14ac:dyDescent="0.25">
      <c r="B18" s="15" t="str">
        <f>расчет!B43</f>
        <v>Итого:</v>
      </c>
      <c r="C18" s="15">
        <f>расчет!C43</f>
        <v>40</v>
      </c>
      <c r="D18" s="15">
        <f>расчет!D43</f>
        <v>45</v>
      </c>
      <c r="E18" s="15">
        <f>расчет!E43</f>
        <v>0</v>
      </c>
      <c r="F18" s="15">
        <f>расчет!F43</f>
        <v>0</v>
      </c>
      <c r="G18" s="15">
        <f>расчет!G43</f>
        <v>0</v>
      </c>
      <c r="H18" s="15">
        <f>расчет!H43</f>
        <v>0</v>
      </c>
      <c r="I18" s="15">
        <f>расчет!I43</f>
        <v>0</v>
      </c>
      <c r="J18" s="15">
        <f>расчет!J43</f>
        <v>0</v>
      </c>
      <c r="K18" s="15">
        <f>расчет!K43</f>
        <v>55</v>
      </c>
      <c r="L18" s="15">
        <f>расчет!L43</f>
        <v>25</v>
      </c>
      <c r="M18" s="15">
        <f>расчет!M43</f>
        <v>0</v>
      </c>
      <c r="N18" s="15">
        <f>расчет!N43</f>
        <v>0</v>
      </c>
      <c r="O18" s="15">
        <f>расчет!O43</f>
        <v>0</v>
      </c>
      <c r="P18" s="15">
        <f>расчет!P43</f>
        <v>0</v>
      </c>
      <c r="Q18" s="15">
        <f>расчет!Q43</f>
        <v>0</v>
      </c>
      <c r="R18" s="15">
        <f>расчет!R43</f>
        <v>0</v>
      </c>
      <c r="S18" s="15">
        <f>расчет!S43</f>
        <v>15</v>
      </c>
      <c r="T18" s="15">
        <f>расчет!T43</f>
        <v>45</v>
      </c>
      <c r="U18" s="15">
        <f>расчет!U43</f>
        <v>0</v>
      </c>
      <c r="V18" s="15">
        <f>расчет!V43</f>
        <v>0</v>
      </c>
      <c r="W18" s="15">
        <f>расчет!W43</f>
        <v>0</v>
      </c>
      <c r="X18" s="15">
        <f>расчет!X43</f>
        <v>0</v>
      </c>
      <c r="Y18" s="15">
        <f>расчет!Y43</f>
        <v>0</v>
      </c>
      <c r="Z18" s="15">
        <f>расчет!Z43</f>
        <v>0</v>
      </c>
      <c r="AA18" s="15">
        <f>расчет!AA43</f>
        <v>225</v>
      </c>
      <c r="AB18" s="15"/>
      <c r="AC18" s="15"/>
      <c r="AD18" s="17">
        <f>SUM(AD8:AD17)</f>
        <v>362647.5</v>
      </c>
      <c r="AE18" s="17">
        <f>SUM(AE8:AE17)</f>
        <v>29005</v>
      </c>
      <c r="AF18" s="17">
        <f>SUM(AF8:AF17)</f>
        <v>185250</v>
      </c>
      <c r="AG18" s="17">
        <f>SUM(AG8:AG17)</f>
        <v>29550</v>
      </c>
      <c r="AH18" s="17">
        <f>SUM(AH8:AH17)</f>
        <v>214800</v>
      </c>
      <c r="AI18" s="15"/>
      <c r="AJ18" s="15"/>
    </row>
    <row r="19" spans="2:72" x14ac:dyDescent="0.25">
      <c r="B19" s="8" t="str">
        <f>расчет!B70</f>
        <v>стоимость земельного участка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f>расчет!L70</f>
        <v>1</v>
      </c>
      <c r="AC19" s="8"/>
      <c r="AD19" s="8"/>
      <c r="AE19" s="8"/>
      <c r="AF19" s="8"/>
      <c r="AG19" s="8"/>
      <c r="AH19" s="16">
        <f>расчет!C70/1000</f>
        <v>15000</v>
      </c>
      <c r="AI19" s="15">
        <f t="shared" si="9"/>
        <v>15000</v>
      </c>
      <c r="AJ19" s="15"/>
    </row>
    <row r="20" spans="2:72" x14ac:dyDescent="0.25">
      <c r="B20" s="8" t="str">
        <f>расчет!B72</f>
        <v>продвижение проекта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f>расчет!L72</f>
        <v>8</v>
      </c>
      <c r="AC20" s="8"/>
      <c r="AD20" s="8"/>
      <c r="AE20" s="8"/>
      <c r="AF20" s="8"/>
      <c r="AG20" s="8"/>
      <c r="AH20" s="16">
        <f>расчет!C72/1000</f>
        <v>2600</v>
      </c>
      <c r="AI20" s="15">
        <f t="shared" si="9"/>
        <v>325</v>
      </c>
      <c r="AJ20" s="15"/>
    </row>
    <row r="21" spans="2:72" x14ac:dyDescent="0.25">
      <c r="B21" s="8" t="str">
        <f>расчет!B74</f>
        <v>создание инфраструктуры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f>расчет!L74</f>
        <v>4</v>
      </c>
      <c r="AC21" s="8"/>
      <c r="AD21" s="8"/>
      <c r="AE21" s="8"/>
      <c r="AF21" s="8"/>
      <c r="AG21" s="8"/>
      <c r="AH21" s="16">
        <f>расчет!C74/1000</f>
        <v>5000</v>
      </c>
      <c r="AI21" s="15">
        <f t="shared" si="9"/>
        <v>1250</v>
      </c>
      <c r="AJ21" s="15"/>
    </row>
    <row r="22" spans="2:72" x14ac:dyDescent="0.25">
      <c r="B22" s="8" t="str">
        <f>расчет!B76</f>
        <v>благоустройство территории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f>расчет!L76</f>
        <v>1</v>
      </c>
      <c r="AC22" s="8"/>
      <c r="AD22" s="8"/>
      <c r="AE22" s="8"/>
      <c r="AF22" s="8"/>
      <c r="AG22" s="8"/>
      <c r="AH22" s="16">
        <f>расчет!C76/1000</f>
        <v>1200</v>
      </c>
      <c r="AI22" s="15">
        <f t="shared" si="9"/>
        <v>1200</v>
      </c>
      <c r="AJ22" s="15"/>
    </row>
    <row r="24" spans="2:72" s="25" customFormat="1" ht="18.75" x14ac:dyDescent="0.3">
      <c r="B24" s="25" t="s">
        <v>98</v>
      </c>
      <c r="W24" s="26"/>
      <c r="X24" s="26"/>
    </row>
    <row r="25" spans="2:72" x14ac:dyDescent="0.25">
      <c r="W25" s="19"/>
      <c r="X25" s="19"/>
    </row>
    <row r="26" spans="2:72" x14ac:dyDescent="0.25">
      <c r="B26" s="27" t="s">
        <v>79</v>
      </c>
      <c r="C26" s="27" t="s">
        <v>78</v>
      </c>
      <c r="D26" s="28" t="s">
        <v>96</v>
      </c>
      <c r="E26" s="28" t="s">
        <v>18</v>
      </c>
      <c r="F26" s="27">
        <f>расчет!C7</f>
        <v>42095</v>
      </c>
      <c r="G26" s="27">
        <f>DATE(YEAR(F26),MONTH(F26)+1,DAY(F26))</f>
        <v>42125</v>
      </c>
      <c r="H26" s="27">
        <f t="shared" ref="H26:BM26" si="11">DATE(YEAR(G26),MONTH(G26)+1,DAY(G26))</f>
        <v>42156</v>
      </c>
      <c r="I26" s="27">
        <f t="shared" si="11"/>
        <v>42186</v>
      </c>
      <c r="J26" s="27">
        <f t="shared" si="11"/>
        <v>42217</v>
      </c>
      <c r="K26" s="27">
        <f t="shared" si="11"/>
        <v>42248</v>
      </c>
      <c r="L26" s="27">
        <f t="shared" si="11"/>
        <v>42278</v>
      </c>
      <c r="M26" s="27">
        <f t="shared" si="11"/>
        <v>42309</v>
      </c>
      <c r="N26" s="27">
        <f t="shared" si="11"/>
        <v>42339</v>
      </c>
      <c r="O26" s="27">
        <f t="shared" si="11"/>
        <v>42370</v>
      </c>
      <c r="P26" s="27">
        <f t="shared" si="11"/>
        <v>42401</v>
      </c>
      <c r="Q26" s="27">
        <f t="shared" si="11"/>
        <v>42430</v>
      </c>
      <c r="R26" s="27">
        <f t="shared" si="11"/>
        <v>42461</v>
      </c>
      <c r="S26" s="27">
        <f t="shared" si="11"/>
        <v>42491</v>
      </c>
      <c r="T26" s="27">
        <f t="shared" si="11"/>
        <v>42522</v>
      </c>
      <c r="U26" s="27">
        <f t="shared" si="11"/>
        <v>42552</v>
      </c>
      <c r="V26" s="27">
        <f t="shared" si="11"/>
        <v>42583</v>
      </c>
      <c r="W26" s="27">
        <f t="shared" si="11"/>
        <v>42614</v>
      </c>
      <c r="X26" s="27">
        <f t="shared" si="11"/>
        <v>42644</v>
      </c>
      <c r="Y26" s="27">
        <f t="shared" si="11"/>
        <v>42675</v>
      </c>
      <c r="Z26" s="27">
        <f t="shared" si="11"/>
        <v>42705</v>
      </c>
      <c r="AA26" s="27">
        <f t="shared" si="11"/>
        <v>42736</v>
      </c>
      <c r="AB26" s="27">
        <f t="shared" si="11"/>
        <v>42767</v>
      </c>
      <c r="AC26" s="27">
        <f t="shared" si="11"/>
        <v>42795</v>
      </c>
      <c r="AD26" s="27">
        <f t="shared" si="11"/>
        <v>42826</v>
      </c>
      <c r="AE26" s="27">
        <f t="shared" si="11"/>
        <v>42856</v>
      </c>
      <c r="AF26" s="27">
        <f t="shared" si="11"/>
        <v>42887</v>
      </c>
      <c r="AG26" s="27">
        <f t="shared" si="11"/>
        <v>42917</v>
      </c>
      <c r="AH26" s="27">
        <f t="shared" si="11"/>
        <v>42948</v>
      </c>
      <c r="AI26" s="27">
        <f t="shared" si="11"/>
        <v>42979</v>
      </c>
      <c r="AJ26" s="27">
        <f t="shared" si="11"/>
        <v>43009</v>
      </c>
      <c r="AK26" s="27">
        <f t="shared" si="11"/>
        <v>43040</v>
      </c>
      <c r="AL26" s="27">
        <f t="shared" si="11"/>
        <v>43070</v>
      </c>
      <c r="AM26" s="27">
        <f t="shared" si="11"/>
        <v>43101</v>
      </c>
      <c r="AN26" s="27">
        <f t="shared" si="11"/>
        <v>43132</v>
      </c>
      <c r="AO26" s="27">
        <f t="shared" si="11"/>
        <v>43160</v>
      </c>
      <c r="AP26" s="27">
        <f t="shared" si="11"/>
        <v>43191</v>
      </c>
      <c r="AQ26" s="27">
        <f t="shared" si="11"/>
        <v>43221</v>
      </c>
      <c r="AR26" s="27">
        <f t="shared" si="11"/>
        <v>43252</v>
      </c>
      <c r="AS26" s="27">
        <f t="shared" si="11"/>
        <v>43282</v>
      </c>
      <c r="AT26" s="27">
        <f t="shared" si="11"/>
        <v>43313</v>
      </c>
      <c r="AU26" s="27">
        <f t="shared" si="11"/>
        <v>43344</v>
      </c>
      <c r="AV26" s="27">
        <f t="shared" si="11"/>
        <v>43374</v>
      </c>
      <c r="AW26" s="27">
        <f t="shared" si="11"/>
        <v>43405</v>
      </c>
      <c r="AX26" s="27">
        <f t="shared" si="11"/>
        <v>43435</v>
      </c>
      <c r="AY26" s="27">
        <f t="shared" si="11"/>
        <v>43466</v>
      </c>
      <c r="AZ26" s="27">
        <f t="shared" si="11"/>
        <v>43497</v>
      </c>
      <c r="BA26" s="27">
        <f t="shared" si="11"/>
        <v>43525</v>
      </c>
      <c r="BB26" s="27">
        <f t="shared" si="11"/>
        <v>43556</v>
      </c>
      <c r="BC26" s="27">
        <f t="shared" si="11"/>
        <v>43586</v>
      </c>
      <c r="BD26" s="27">
        <f t="shared" si="11"/>
        <v>43617</v>
      </c>
      <c r="BE26" s="27">
        <f t="shared" si="11"/>
        <v>43647</v>
      </c>
      <c r="BF26" s="27">
        <f t="shared" si="11"/>
        <v>43678</v>
      </c>
      <c r="BG26" s="27">
        <f t="shared" si="11"/>
        <v>43709</v>
      </c>
      <c r="BH26" s="27">
        <f t="shared" si="11"/>
        <v>43739</v>
      </c>
      <c r="BI26" s="27">
        <f t="shared" si="11"/>
        <v>43770</v>
      </c>
      <c r="BJ26" s="27">
        <f t="shared" si="11"/>
        <v>43800</v>
      </c>
      <c r="BK26" s="27">
        <f t="shared" si="11"/>
        <v>43831</v>
      </c>
      <c r="BL26" s="27">
        <f t="shared" si="11"/>
        <v>43862</v>
      </c>
      <c r="BM26" s="27">
        <f t="shared" si="11"/>
        <v>43891</v>
      </c>
    </row>
    <row r="27" spans="2:72" outlineLevel="1" x14ac:dyDescent="0.25">
      <c r="B27" s="12" t="s">
        <v>93</v>
      </c>
      <c r="C27" s="12"/>
      <c r="D27" s="15"/>
      <c r="E27" s="15"/>
      <c r="F27" s="22">
        <v>1</v>
      </c>
      <c r="G27" s="23">
        <f>F27+1</f>
        <v>2</v>
      </c>
      <c r="H27" s="23">
        <f t="shared" ref="H27:BM27" si="12">G27+1</f>
        <v>3</v>
      </c>
      <c r="I27" s="23">
        <f t="shared" si="12"/>
        <v>4</v>
      </c>
      <c r="J27" s="23">
        <f t="shared" si="12"/>
        <v>5</v>
      </c>
      <c r="K27" s="23">
        <f t="shared" si="12"/>
        <v>6</v>
      </c>
      <c r="L27" s="23">
        <f t="shared" si="12"/>
        <v>7</v>
      </c>
      <c r="M27" s="23">
        <f t="shared" si="12"/>
        <v>8</v>
      </c>
      <c r="N27" s="23">
        <f t="shared" si="12"/>
        <v>9</v>
      </c>
      <c r="O27" s="23">
        <f t="shared" si="12"/>
        <v>10</v>
      </c>
      <c r="P27" s="23">
        <f t="shared" si="12"/>
        <v>11</v>
      </c>
      <c r="Q27" s="23">
        <f t="shared" si="12"/>
        <v>12</v>
      </c>
      <c r="R27" s="23">
        <f t="shared" si="12"/>
        <v>13</v>
      </c>
      <c r="S27" s="23">
        <f t="shared" si="12"/>
        <v>14</v>
      </c>
      <c r="T27" s="23">
        <f t="shared" si="12"/>
        <v>15</v>
      </c>
      <c r="U27" s="23">
        <f t="shared" si="12"/>
        <v>16</v>
      </c>
      <c r="V27" s="23">
        <f t="shared" si="12"/>
        <v>17</v>
      </c>
      <c r="W27" s="23">
        <f t="shared" si="12"/>
        <v>18</v>
      </c>
      <c r="X27" s="23">
        <f t="shared" si="12"/>
        <v>19</v>
      </c>
      <c r="Y27" s="23">
        <f t="shared" si="12"/>
        <v>20</v>
      </c>
      <c r="Z27" s="23">
        <f t="shared" si="12"/>
        <v>21</v>
      </c>
      <c r="AA27" s="23">
        <f t="shared" si="12"/>
        <v>22</v>
      </c>
      <c r="AB27" s="23">
        <f t="shared" si="12"/>
        <v>23</v>
      </c>
      <c r="AC27" s="23">
        <f t="shared" si="12"/>
        <v>24</v>
      </c>
      <c r="AD27" s="23">
        <f t="shared" si="12"/>
        <v>25</v>
      </c>
      <c r="AE27" s="23">
        <f t="shared" si="12"/>
        <v>26</v>
      </c>
      <c r="AF27" s="23">
        <f t="shared" si="12"/>
        <v>27</v>
      </c>
      <c r="AG27" s="23">
        <f t="shared" si="12"/>
        <v>28</v>
      </c>
      <c r="AH27" s="23">
        <f t="shared" si="12"/>
        <v>29</v>
      </c>
      <c r="AI27" s="23">
        <f t="shared" si="12"/>
        <v>30</v>
      </c>
      <c r="AJ27" s="23">
        <f t="shared" si="12"/>
        <v>31</v>
      </c>
      <c r="AK27" s="23">
        <f t="shared" si="12"/>
        <v>32</v>
      </c>
      <c r="AL27" s="23">
        <f t="shared" si="12"/>
        <v>33</v>
      </c>
      <c r="AM27" s="23">
        <f t="shared" si="12"/>
        <v>34</v>
      </c>
      <c r="AN27" s="23">
        <f t="shared" si="12"/>
        <v>35</v>
      </c>
      <c r="AO27" s="23">
        <f t="shared" si="12"/>
        <v>36</v>
      </c>
      <c r="AP27" s="23">
        <f t="shared" si="12"/>
        <v>37</v>
      </c>
      <c r="AQ27" s="23">
        <f t="shared" si="12"/>
        <v>38</v>
      </c>
      <c r="AR27" s="23">
        <f t="shared" si="12"/>
        <v>39</v>
      </c>
      <c r="AS27" s="23">
        <f t="shared" si="12"/>
        <v>40</v>
      </c>
      <c r="AT27" s="23">
        <f t="shared" si="12"/>
        <v>41</v>
      </c>
      <c r="AU27" s="23">
        <f t="shared" si="12"/>
        <v>42</v>
      </c>
      <c r="AV27" s="23">
        <f t="shared" si="12"/>
        <v>43</v>
      </c>
      <c r="AW27" s="23">
        <f t="shared" si="12"/>
        <v>44</v>
      </c>
      <c r="AX27" s="23">
        <f t="shared" si="12"/>
        <v>45</v>
      </c>
      <c r="AY27" s="23">
        <f t="shared" si="12"/>
        <v>46</v>
      </c>
      <c r="AZ27" s="23">
        <f t="shared" si="12"/>
        <v>47</v>
      </c>
      <c r="BA27" s="23">
        <f t="shared" si="12"/>
        <v>48</v>
      </c>
      <c r="BB27" s="23">
        <f t="shared" si="12"/>
        <v>49</v>
      </c>
      <c r="BC27" s="23">
        <f t="shared" si="12"/>
        <v>50</v>
      </c>
      <c r="BD27" s="23">
        <f t="shared" si="12"/>
        <v>51</v>
      </c>
      <c r="BE27" s="23">
        <f t="shared" si="12"/>
        <v>52</v>
      </c>
      <c r="BF27" s="23">
        <f t="shared" si="12"/>
        <v>53</v>
      </c>
      <c r="BG27" s="23">
        <f t="shared" si="12"/>
        <v>54</v>
      </c>
      <c r="BH27" s="23">
        <f t="shared" si="12"/>
        <v>55</v>
      </c>
      <c r="BI27" s="23">
        <f t="shared" si="12"/>
        <v>56</v>
      </c>
      <c r="BJ27" s="23">
        <f t="shared" si="12"/>
        <v>57</v>
      </c>
      <c r="BK27" s="23">
        <f t="shared" si="12"/>
        <v>58</v>
      </c>
      <c r="BL27" s="23">
        <f t="shared" si="12"/>
        <v>59</v>
      </c>
      <c r="BM27" s="23">
        <f t="shared" si="12"/>
        <v>60</v>
      </c>
    </row>
    <row r="28" spans="2:72" outlineLevel="1" x14ac:dyDescent="0.25">
      <c r="B28" s="12" t="s">
        <v>94</v>
      </c>
      <c r="C28" s="12"/>
      <c r="D28" s="15"/>
      <c r="E28" s="15"/>
      <c r="F28" s="22">
        <f>YEAR(F26)</f>
        <v>2015</v>
      </c>
      <c r="G28" s="22">
        <f t="shared" ref="G28:BM28" si="13">YEAR(G26)</f>
        <v>2015</v>
      </c>
      <c r="H28" s="22">
        <f t="shared" si="13"/>
        <v>2015</v>
      </c>
      <c r="I28" s="22">
        <f t="shared" si="13"/>
        <v>2015</v>
      </c>
      <c r="J28" s="22">
        <f t="shared" si="13"/>
        <v>2015</v>
      </c>
      <c r="K28" s="22">
        <f t="shared" si="13"/>
        <v>2015</v>
      </c>
      <c r="L28" s="22">
        <f t="shared" si="13"/>
        <v>2015</v>
      </c>
      <c r="M28" s="22">
        <f t="shared" si="13"/>
        <v>2015</v>
      </c>
      <c r="N28" s="22">
        <f t="shared" si="13"/>
        <v>2015</v>
      </c>
      <c r="O28" s="22">
        <f t="shared" si="13"/>
        <v>2016</v>
      </c>
      <c r="P28" s="22">
        <f t="shared" si="13"/>
        <v>2016</v>
      </c>
      <c r="Q28" s="22">
        <f t="shared" si="13"/>
        <v>2016</v>
      </c>
      <c r="R28" s="22">
        <f t="shared" si="13"/>
        <v>2016</v>
      </c>
      <c r="S28" s="22">
        <f t="shared" si="13"/>
        <v>2016</v>
      </c>
      <c r="T28" s="22">
        <f t="shared" si="13"/>
        <v>2016</v>
      </c>
      <c r="U28" s="22">
        <f t="shared" si="13"/>
        <v>2016</v>
      </c>
      <c r="V28" s="22">
        <f t="shared" si="13"/>
        <v>2016</v>
      </c>
      <c r="W28" s="22">
        <f t="shared" si="13"/>
        <v>2016</v>
      </c>
      <c r="X28" s="22">
        <f t="shared" si="13"/>
        <v>2016</v>
      </c>
      <c r="Y28" s="22">
        <f t="shared" si="13"/>
        <v>2016</v>
      </c>
      <c r="Z28" s="22">
        <f t="shared" si="13"/>
        <v>2016</v>
      </c>
      <c r="AA28" s="22">
        <f t="shared" si="13"/>
        <v>2017</v>
      </c>
      <c r="AB28" s="22">
        <f t="shared" si="13"/>
        <v>2017</v>
      </c>
      <c r="AC28" s="22">
        <f t="shared" si="13"/>
        <v>2017</v>
      </c>
      <c r="AD28" s="22">
        <f t="shared" si="13"/>
        <v>2017</v>
      </c>
      <c r="AE28" s="22">
        <f t="shared" si="13"/>
        <v>2017</v>
      </c>
      <c r="AF28" s="22">
        <f t="shared" si="13"/>
        <v>2017</v>
      </c>
      <c r="AG28" s="22">
        <f t="shared" si="13"/>
        <v>2017</v>
      </c>
      <c r="AH28" s="22">
        <f t="shared" si="13"/>
        <v>2017</v>
      </c>
      <c r="AI28" s="22">
        <f t="shared" si="13"/>
        <v>2017</v>
      </c>
      <c r="AJ28" s="22">
        <f t="shared" si="13"/>
        <v>2017</v>
      </c>
      <c r="AK28" s="22">
        <f t="shared" si="13"/>
        <v>2017</v>
      </c>
      <c r="AL28" s="22">
        <f t="shared" si="13"/>
        <v>2017</v>
      </c>
      <c r="AM28" s="22">
        <f t="shared" si="13"/>
        <v>2018</v>
      </c>
      <c r="AN28" s="22">
        <f t="shared" si="13"/>
        <v>2018</v>
      </c>
      <c r="AO28" s="22">
        <f t="shared" si="13"/>
        <v>2018</v>
      </c>
      <c r="AP28" s="22">
        <f t="shared" si="13"/>
        <v>2018</v>
      </c>
      <c r="AQ28" s="22">
        <f t="shared" si="13"/>
        <v>2018</v>
      </c>
      <c r="AR28" s="22">
        <f t="shared" si="13"/>
        <v>2018</v>
      </c>
      <c r="AS28" s="22">
        <f t="shared" si="13"/>
        <v>2018</v>
      </c>
      <c r="AT28" s="22">
        <f t="shared" si="13"/>
        <v>2018</v>
      </c>
      <c r="AU28" s="22">
        <f t="shared" si="13"/>
        <v>2018</v>
      </c>
      <c r="AV28" s="22">
        <f t="shared" si="13"/>
        <v>2018</v>
      </c>
      <c r="AW28" s="22">
        <f t="shared" si="13"/>
        <v>2018</v>
      </c>
      <c r="AX28" s="22">
        <f t="shared" si="13"/>
        <v>2018</v>
      </c>
      <c r="AY28" s="22">
        <f t="shared" si="13"/>
        <v>2019</v>
      </c>
      <c r="AZ28" s="22">
        <f t="shared" si="13"/>
        <v>2019</v>
      </c>
      <c r="BA28" s="22">
        <f t="shared" si="13"/>
        <v>2019</v>
      </c>
      <c r="BB28" s="22">
        <f t="shared" si="13"/>
        <v>2019</v>
      </c>
      <c r="BC28" s="22">
        <f t="shared" si="13"/>
        <v>2019</v>
      </c>
      <c r="BD28" s="22">
        <f t="shared" si="13"/>
        <v>2019</v>
      </c>
      <c r="BE28" s="22">
        <f t="shared" si="13"/>
        <v>2019</v>
      </c>
      <c r="BF28" s="22">
        <f t="shared" si="13"/>
        <v>2019</v>
      </c>
      <c r="BG28" s="22">
        <f t="shared" si="13"/>
        <v>2019</v>
      </c>
      <c r="BH28" s="22">
        <f t="shared" si="13"/>
        <v>2019</v>
      </c>
      <c r="BI28" s="22">
        <f t="shared" si="13"/>
        <v>2019</v>
      </c>
      <c r="BJ28" s="22">
        <f t="shared" si="13"/>
        <v>2019</v>
      </c>
      <c r="BK28" s="22">
        <f t="shared" si="13"/>
        <v>2020</v>
      </c>
      <c r="BL28" s="22">
        <f t="shared" si="13"/>
        <v>2020</v>
      </c>
      <c r="BM28" s="22">
        <f t="shared" si="13"/>
        <v>2020</v>
      </c>
      <c r="BO28" s="18"/>
      <c r="BP28" s="18"/>
      <c r="BQ28" s="18"/>
      <c r="BR28" s="18"/>
      <c r="BS28" s="18"/>
      <c r="BT28" s="18"/>
    </row>
    <row r="29" spans="2:72" outlineLevel="1" x14ac:dyDescent="0.25">
      <c r="B29" s="12" t="s">
        <v>95</v>
      </c>
      <c r="C29" s="12"/>
      <c r="D29" s="15"/>
      <c r="E29" s="15"/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f>F29+1</f>
        <v>2</v>
      </c>
      <c r="S29" s="22">
        <f t="shared" ref="S29:BM29" si="14">G29+1</f>
        <v>2</v>
      </c>
      <c r="T29" s="22">
        <f t="shared" si="14"/>
        <v>2</v>
      </c>
      <c r="U29" s="22">
        <f t="shared" si="14"/>
        <v>2</v>
      </c>
      <c r="V29" s="22">
        <f t="shared" si="14"/>
        <v>2</v>
      </c>
      <c r="W29" s="22">
        <f t="shared" si="14"/>
        <v>2</v>
      </c>
      <c r="X29" s="22">
        <f t="shared" si="14"/>
        <v>2</v>
      </c>
      <c r="Y29" s="22">
        <f t="shared" si="14"/>
        <v>2</v>
      </c>
      <c r="Z29" s="22">
        <f t="shared" si="14"/>
        <v>2</v>
      </c>
      <c r="AA29" s="22">
        <f t="shared" si="14"/>
        <v>2</v>
      </c>
      <c r="AB29" s="22">
        <f t="shared" si="14"/>
        <v>2</v>
      </c>
      <c r="AC29" s="22">
        <f t="shared" si="14"/>
        <v>2</v>
      </c>
      <c r="AD29" s="22">
        <f t="shared" si="14"/>
        <v>3</v>
      </c>
      <c r="AE29" s="22">
        <f t="shared" si="14"/>
        <v>3</v>
      </c>
      <c r="AF29" s="22">
        <f t="shared" si="14"/>
        <v>3</v>
      </c>
      <c r="AG29" s="22">
        <f t="shared" si="14"/>
        <v>3</v>
      </c>
      <c r="AH29" s="22">
        <f t="shared" si="14"/>
        <v>3</v>
      </c>
      <c r="AI29" s="22">
        <f t="shared" si="14"/>
        <v>3</v>
      </c>
      <c r="AJ29" s="22">
        <f t="shared" si="14"/>
        <v>3</v>
      </c>
      <c r="AK29" s="22">
        <f t="shared" si="14"/>
        <v>3</v>
      </c>
      <c r="AL29" s="22">
        <f t="shared" si="14"/>
        <v>3</v>
      </c>
      <c r="AM29" s="22">
        <f t="shared" si="14"/>
        <v>3</v>
      </c>
      <c r="AN29" s="22">
        <f t="shared" si="14"/>
        <v>3</v>
      </c>
      <c r="AO29" s="22">
        <f t="shared" si="14"/>
        <v>3</v>
      </c>
      <c r="AP29" s="22">
        <f t="shared" si="14"/>
        <v>4</v>
      </c>
      <c r="AQ29" s="22">
        <f t="shared" si="14"/>
        <v>4</v>
      </c>
      <c r="AR29" s="22">
        <f t="shared" si="14"/>
        <v>4</v>
      </c>
      <c r="AS29" s="22">
        <f t="shared" si="14"/>
        <v>4</v>
      </c>
      <c r="AT29" s="22">
        <f t="shared" si="14"/>
        <v>4</v>
      </c>
      <c r="AU29" s="22">
        <f t="shared" si="14"/>
        <v>4</v>
      </c>
      <c r="AV29" s="22">
        <f t="shared" si="14"/>
        <v>4</v>
      </c>
      <c r="AW29" s="22">
        <f t="shared" si="14"/>
        <v>4</v>
      </c>
      <c r="AX29" s="22">
        <f t="shared" si="14"/>
        <v>4</v>
      </c>
      <c r="AY29" s="22">
        <f t="shared" si="14"/>
        <v>4</v>
      </c>
      <c r="AZ29" s="22">
        <f t="shared" si="14"/>
        <v>4</v>
      </c>
      <c r="BA29" s="22">
        <f t="shared" si="14"/>
        <v>4</v>
      </c>
      <c r="BB29" s="22">
        <f t="shared" si="14"/>
        <v>5</v>
      </c>
      <c r="BC29" s="22">
        <f t="shared" si="14"/>
        <v>5</v>
      </c>
      <c r="BD29" s="22">
        <f t="shared" si="14"/>
        <v>5</v>
      </c>
      <c r="BE29" s="22">
        <f t="shared" si="14"/>
        <v>5</v>
      </c>
      <c r="BF29" s="22">
        <f t="shared" si="14"/>
        <v>5</v>
      </c>
      <c r="BG29" s="22">
        <f t="shared" si="14"/>
        <v>5</v>
      </c>
      <c r="BH29" s="22">
        <f t="shared" si="14"/>
        <v>5</v>
      </c>
      <c r="BI29" s="22">
        <f t="shared" si="14"/>
        <v>5</v>
      </c>
      <c r="BJ29" s="22">
        <f t="shared" si="14"/>
        <v>5</v>
      </c>
      <c r="BK29" s="22">
        <f t="shared" si="14"/>
        <v>5</v>
      </c>
      <c r="BL29" s="22">
        <f t="shared" si="14"/>
        <v>5</v>
      </c>
      <c r="BM29" s="22">
        <f t="shared" si="14"/>
        <v>5</v>
      </c>
    </row>
    <row r="30" spans="2:72" x14ac:dyDescent="0.25">
      <c r="B30" s="12" t="s">
        <v>69</v>
      </c>
      <c r="C30" s="1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2:72" outlineLevel="1" x14ac:dyDescent="0.25">
      <c r="B31" s="20" t="str">
        <f>B8</f>
        <v>1 очередь строительства:</v>
      </c>
      <c r="C31" s="12"/>
      <c r="D31" s="24">
        <f>расчет!C48</f>
        <v>42095</v>
      </c>
      <c r="E31" s="15">
        <f>расчет!I48</f>
        <v>4</v>
      </c>
      <c r="F31" s="15">
        <f>IF(D31=F$26,1,0)</f>
        <v>1</v>
      </c>
      <c r="G31" s="15">
        <f>IF(G$26&lt;D31,0,IF(G$26=D31,1,IF(SUM(F31:F31)&lt;E31,1,0)))</f>
        <v>1</v>
      </c>
      <c r="H31" s="15">
        <f>IF(H$26&lt;D31,0,IF(H$26=D31,1,IF(SUM(F31:G31)&lt;E31,1,0)))</f>
        <v>1</v>
      </c>
      <c r="I31" s="15">
        <f>IF(I$26&lt;D31,0,IF(I$26=D31,1,IF(SUM(F31:H31)&lt;E31,1,0)))</f>
        <v>1</v>
      </c>
      <c r="J31" s="15">
        <f>IF(J$26&lt;D31,0,IF(J$26=D31,1,IF(SUM(F31:I31)&lt;E31,1,0)))</f>
        <v>0</v>
      </c>
      <c r="K31" s="15">
        <f>IF(K$26&lt;D31,0,IF(K$26=D31,1,IF(SUM(F31:J31)&lt;E31,1,0)))</f>
        <v>0</v>
      </c>
      <c r="L31" s="15">
        <f>IF(L$26&lt;D31,0,IF(L$26=D31,1,IF(SUM(F31:K31)&lt;E31,1,0)))</f>
        <v>0</v>
      </c>
      <c r="M31" s="15">
        <f>IF(M$26&lt;D31,0,IF(M$26=D31,1,IF(SUM(F31:L31)&lt;E31,1,0)))</f>
        <v>0</v>
      </c>
      <c r="N31" s="15">
        <f>IF(N$26&lt;D31,0,IF(N$26=D31,1,IF(SUM(F31:M31)&lt;E31,1,0)))</f>
        <v>0</v>
      </c>
      <c r="O31" s="15">
        <f>IF(O$26&lt;D31,0,IF(O$26=D31,1,IF(SUM(F31:N31)&lt;E31,1,0)))</f>
        <v>0</v>
      </c>
      <c r="P31" s="15">
        <f>IF(P$26&lt;D31,0,IF(P$26=D31,1,IF(SUM(F31:O31)&lt;E31,1,0)))</f>
        <v>0</v>
      </c>
      <c r="Q31" s="15">
        <f>IF(Q$26&lt;D31,0,IF(Q$26=D31,1,IF(SUM(F31:P31)&lt;E31,1,0)))</f>
        <v>0</v>
      </c>
      <c r="R31" s="15">
        <f>IF(R$26&lt;D31,0,IF(R$26=D31,1,IF(SUM(F31:Q31)&lt;E31,1,0)))</f>
        <v>0</v>
      </c>
      <c r="S31" s="15">
        <f>IF(S$26&lt;D31,0,IF(S$26=D31,1,IF(SUM(F31:R31)&lt;E31,1,0)))</f>
        <v>0</v>
      </c>
      <c r="T31" s="15">
        <f>IF(T$26&lt;D31,0,IF(T$26=D31,1,IF(SUM(F31:S31)&lt;E31,1,0)))</f>
        <v>0</v>
      </c>
      <c r="U31" s="15">
        <f>IF(U$26&lt;D31,0,IF(U$26=D31,1,IF(SUM(F31:T31)&lt;E31,1,0)))</f>
        <v>0</v>
      </c>
      <c r="V31" s="15">
        <f>IF(V$26&lt;D31,0,IF(V$26=D31,1,IF(SUM(F31:U31)&lt;E31,1,0)))</f>
        <v>0</v>
      </c>
      <c r="W31" s="15">
        <f>IF(W$26&lt;D31,0,IF(W$26=D31,1,IF(SUM(F31:V31)&lt;E31,1,0)))</f>
        <v>0</v>
      </c>
      <c r="X31" s="15">
        <f>IF(X$26&lt;D31,0,IF(X$26=D31,1,IF(SUM(F31:W31)&lt;E31,1,0)))</f>
        <v>0</v>
      </c>
      <c r="Y31" s="15">
        <f>IF(Y$26&lt;D31,0,IF(Y$26=D31,1,IF(SUM(F31:X31)&lt;E31,1,0)))</f>
        <v>0</v>
      </c>
      <c r="Z31" s="15">
        <f>IF(Z$26&lt;D31,0,IF(Z$26=D31,1,IF(SUM(F31:Y31)&lt;E31,1,0)))</f>
        <v>0</v>
      </c>
      <c r="AA31" s="15">
        <f>IF(AA$26&lt;D31,0,IF(AA$26=D31,1,IF(SUM(F31:Z31)&lt;E31,1,0)))</f>
        <v>0</v>
      </c>
      <c r="AB31" s="15">
        <f>IF(AB$26&lt;D31,0,IF(AB$26=D31,1,IF(SUM(F31:AA31)&lt;E31,1,0)))</f>
        <v>0</v>
      </c>
      <c r="AC31" s="15">
        <f>IF(AC$26&lt;D31,0,IF(AC$26=D31,1,IF(SUM(F31:AB31)&lt;E31,1,0)))</f>
        <v>0</v>
      </c>
      <c r="AD31" s="15">
        <f>IF(AD$26&lt;D31,0,IF(AD$26=D31,1,IF(SUM(F31:AC31)&lt;E31,1,0)))</f>
        <v>0</v>
      </c>
      <c r="AE31" s="15">
        <f>IF(AE$26&lt;D31,0,IF(AE$26=D31,1,IF(SUM(F31:AD31)&lt;E31,1,0)))</f>
        <v>0</v>
      </c>
      <c r="AF31" s="15">
        <f>IF(AF$26&lt;D31,0,IF(AF$26=D31,1,IF(SUM(F31:AE31)&lt;E31,1,0)))</f>
        <v>0</v>
      </c>
      <c r="AG31" s="15">
        <f>IF(AG$26&lt;D31,0,IF(AG$26=D31,1,IF(SUM(F31:AF31)&lt;E31,1,0)))</f>
        <v>0</v>
      </c>
      <c r="AH31" s="15">
        <f>IF(AH$26&lt;D31,0,IF(AH$26=D31,1,IF(SUM(F31:AG31)&lt;E31,1,0)))</f>
        <v>0</v>
      </c>
      <c r="AI31" s="15">
        <f>IF(AI$26&lt;D31,0,IF(AI$26=D31,1,IF(SUM(F31:AH31)&lt;E31,1,0)))</f>
        <v>0</v>
      </c>
      <c r="AJ31" s="15">
        <f>IF(AJ$26&lt;D31,0,IF(AJ$26=D31,1,IF(SUM(F31:AI31)&lt;E31,1,0)))</f>
        <v>0</v>
      </c>
      <c r="AK31" s="15">
        <f>IF(AK$26&lt;D31,0,IF(AK$26=D31,1,IF(SUM(F31:AJ31)&lt;E31,1,0)))</f>
        <v>0</v>
      </c>
      <c r="AL31" s="15">
        <f>IF(AL$26&lt;D31,0,IF(AL$26=D31,1,IF(SUM(F31:AK31)&lt;E31,1,0)))</f>
        <v>0</v>
      </c>
      <c r="AM31" s="15">
        <f>IF(AM$26&lt;D31,0,IF(AM$26=D31,1,IF(SUM(F31:AL31)&lt;E31,1,0)))</f>
        <v>0</v>
      </c>
      <c r="AN31" s="15">
        <f>IF(AN$26&lt;D31,0,IF(AN$26=D31,1,IF(SUM(F31:AM31)&lt;E31,1,0)))</f>
        <v>0</v>
      </c>
      <c r="AO31" s="15">
        <f>IF(AO$26&lt;D31,0,IF(AO$26=D31,1,IF(SUM(F31:AN31)&lt;E31,1,0)))</f>
        <v>0</v>
      </c>
      <c r="AP31" s="15">
        <f>IF(AP$26&lt;D31,0,IF(AP$26=D31,1,IF(SUM(F31:AO31)&lt;E31,1,0)))</f>
        <v>0</v>
      </c>
      <c r="AQ31" s="15">
        <f>IF(AQ$26&lt;D31,0,IF(AQ$26=D31,1,IF(SUM(F31:AP31)&lt;E31,1,0)))</f>
        <v>0</v>
      </c>
      <c r="AR31" s="15">
        <f>IF(AR$26&lt;D31,0,IF(AR$26=D31,1,IF(SUM(F31:AQ31)&lt;E31,1,0)))</f>
        <v>0</v>
      </c>
      <c r="AS31" s="15">
        <f>IF(AS$26&lt;D31,0,IF(AS$26=D31,1,IF(SUM(F31:AR31)&lt;E31,1,0)))</f>
        <v>0</v>
      </c>
      <c r="AT31" s="15">
        <f>IF(AT$26&lt;D31,0,IF(AT$26=D31,1,IF(SUM(F31:AS31)&lt;E31,1,0)))</f>
        <v>0</v>
      </c>
      <c r="AU31" s="15">
        <f>IF(AU$26&lt;D31,0,IF(AU$26=D31,1,IF(SUM(F31:AT31)&lt;E31,1,0)))</f>
        <v>0</v>
      </c>
      <c r="AV31" s="15">
        <f>IF(AV$26&lt;D31,0,IF(AV$26=D31,1,IF(SUM(F31:AU31)&lt;E31,1,0)))</f>
        <v>0</v>
      </c>
      <c r="AW31" s="15">
        <f>IF(AW$26&lt;D31,0,IF(AW$26=D31,1,IF(SUM(F31:AV31)&lt;E31,1,0)))</f>
        <v>0</v>
      </c>
      <c r="AX31" s="15">
        <f>IF(AX$26&lt;D31,0,IF(AX$26=D31,1,IF(SUM(F31:AW31)&lt;E31,1,0)))</f>
        <v>0</v>
      </c>
      <c r="AY31" s="15">
        <f>IF(AY$26&lt;D31,0,IF(AY$26=D31,1,IF(SUM(F31:AX31)&lt;E31,1,0)))</f>
        <v>0</v>
      </c>
      <c r="AZ31" s="15">
        <f>IF(AZ$26&lt;D31,0,IF(AZ$26=D31,1,IF(SUM(F31:AY31)&lt;E31,1,0)))</f>
        <v>0</v>
      </c>
      <c r="BA31" s="15">
        <f>IF(BA$26&lt;D31,0,IF(BA$26=D31,1,IF(SUM(F31:AZ31)&lt;E31,1,0)))</f>
        <v>0</v>
      </c>
      <c r="BB31" s="15">
        <f>IF(BB$26&lt;D31,0,IF(BB$26=D31,1,IF(SUM(F31:BA31)&lt;E31,1,0)))</f>
        <v>0</v>
      </c>
      <c r="BC31" s="15">
        <f>IF(BC$26&lt;D31,0,IF(BC$26=D31,1,IF(SUM(F31:BB31)&lt;E31,1,0)))</f>
        <v>0</v>
      </c>
      <c r="BD31" s="15">
        <f>IF(BD$26&lt;D31,0,IF(BD$26=D31,1,IF(SUM(F31:BC31)&lt;E31,1,0)))</f>
        <v>0</v>
      </c>
      <c r="BE31" s="15">
        <f>IF(BE$26&lt;D31,0,IF(BE$26=D31,1,IF(SUM(F31:BD31)&lt;E31,1,0)))</f>
        <v>0</v>
      </c>
      <c r="BF31" s="15">
        <f>IF(BF$26&lt;D31,0,IF(BF$26=D31,1,IF(SUM(F31:BE31)&lt;E31,1,0)))</f>
        <v>0</v>
      </c>
      <c r="BG31" s="15">
        <f>IF(BG$26&lt;D31,0,IF(BG$26=D31,1,IF(SUM(F31:BF31)&lt;E31,1,0)))</f>
        <v>0</v>
      </c>
      <c r="BH31" s="15">
        <f>IF(BH$26&lt;D31,0,IF(BH$26=D31,1,IF(SUM(F31:BG31)&lt;E31,1,0)))</f>
        <v>0</v>
      </c>
      <c r="BI31" s="15">
        <f>IF(BI$26&lt;D31,0,IF(BI$26=D31,1,IF(SUM(F31:BH31)&lt;E31,1,0)))</f>
        <v>0</v>
      </c>
      <c r="BJ31" s="15">
        <f>IF(BJ$26&lt;D31,0,IF(BJ$26=D31,1,IF(SUM(F31:BI31)&lt;E31,1,0)))</f>
        <v>0</v>
      </c>
      <c r="BK31" s="15">
        <f>IF(BK$26&lt;D31,0,IF(BK$26=D31,1,IF(SUM(F31:BJ31)&lt;E31,1,0)))</f>
        <v>0</v>
      </c>
      <c r="BL31" s="15">
        <f>IF(BL$26&lt;D31,0,IF(BL$26=D31,1,IF(SUM(F31:BK31)&lt;E31,1,0)))</f>
        <v>0</v>
      </c>
      <c r="BM31" s="15">
        <f>IF(BM$26&lt;D31,0,IF(BM$26=D31,1,IF(SUM(F31:BL31)&lt;E31,1,0)))</f>
        <v>0</v>
      </c>
    </row>
    <row r="32" spans="2:72" outlineLevel="1" x14ac:dyDescent="0.25">
      <c r="B32" s="20" t="str">
        <f t="shared" ref="B32:B40" si="15">B9</f>
        <v>2 очередь строительства:</v>
      </c>
      <c r="C32" s="12"/>
      <c r="D32" s="24">
        <f>расчет!C50</f>
        <v>42095</v>
      </c>
      <c r="E32" s="15">
        <f>расчет!I50</f>
        <v>6</v>
      </c>
      <c r="F32" s="15">
        <f t="shared" ref="F32:F40" si="16">IF(D32=F$26,1,0)</f>
        <v>1</v>
      </c>
      <c r="G32" s="15">
        <f t="shared" ref="G32:G40" si="17">IF(G$26&lt;D32,0,IF(G$26=D32,1,IF(SUM(F32:F32)&lt;E32,1,0)))</f>
        <v>1</v>
      </c>
      <c r="H32" s="15">
        <f t="shared" ref="H32:H40" si="18">IF(H$26&lt;D32,0,IF(H$26=D32,1,IF(SUM(F32:G32)&lt;E32,1,0)))</f>
        <v>1</v>
      </c>
      <c r="I32" s="15">
        <f t="shared" ref="I32:I40" si="19">IF(I$26&lt;D32,0,IF(I$26=D32,1,IF(SUM(F32:H32)&lt;E32,1,0)))</f>
        <v>1</v>
      </c>
      <c r="J32" s="15">
        <f t="shared" ref="J32:J40" si="20">IF(J$26&lt;D32,0,IF(J$26=D32,1,IF(SUM(F32:I32)&lt;E32,1,0)))</f>
        <v>1</v>
      </c>
      <c r="K32" s="15">
        <f t="shared" ref="K32:K40" si="21">IF(K$26&lt;D32,0,IF(K$26=D32,1,IF(SUM(F32:J32)&lt;E32,1,0)))</f>
        <v>1</v>
      </c>
      <c r="L32" s="15">
        <f t="shared" ref="L32:L40" si="22">IF(L$26&lt;D32,0,IF(L$26=D32,1,IF(SUM(F32:K32)&lt;E32,1,0)))</f>
        <v>0</v>
      </c>
      <c r="M32" s="15">
        <f t="shared" ref="M32:M40" si="23">IF(M$26&lt;D32,0,IF(M$26=D32,1,IF(SUM(F32:L32)&lt;E32,1,0)))</f>
        <v>0</v>
      </c>
      <c r="N32" s="15">
        <f t="shared" ref="N32:N40" si="24">IF(N$26&lt;D32,0,IF(N$26=D32,1,IF(SUM(F32:M32)&lt;E32,1,0)))</f>
        <v>0</v>
      </c>
      <c r="O32" s="15">
        <f t="shared" ref="O32:O40" si="25">IF(O$26&lt;D32,0,IF(O$26=D32,1,IF(SUM(F32:N32)&lt;E32,1,0)))</f>
        <v>0</v>
      </c>
      <c r="P32" s="15">
        <f t="shared" ref="P32:P40" si="26">IF(P$26&lt;D32,0,IF(P$26=D32,1,IF(SUM(F32:O32)&lt;E32,1,0)))</f>
        <v>0</v>
      </c>
      <c r="Q32" s="15">
        <f t="shared" ref="Q32:Q40" si="27">IF(Q$26&lt;D32,0,IF(Q$26=D32,1,IF(SUM(F32:P32)&lt;E32,1,0)))</f>
        <v>0</v>
      </c>
      <c r="R32" s="15">
        <f t="shared" ref="R32:R40" si="28">IF(R$26&lt;D32,0,IF(R$26=D32,1,IF(SUM(F32:Q32)&lt;E32,1,0)))</f>
        <v>0</v>
      </c>
      <c r="S32" s="15">
        <f t="shared" ref="S32:S40" si="29">IF(S$26&lt;D32,0,IF(S$26=D32,1,IF(SUM(F32:R32)&lt;E32,1,0)))</f>
        <v>0</v>
      </c>
      <c r="T32" s="15">
        <f t="shared" ref="T32:T40" si="30">IF(T$26&lt;D32,0,IF(T$26=D32,1,IF(SUM(F32:S32)&lt;E32,1,0)))</f>
        <v>0</v>
      </c>
      <c r="U32" s="15">
        <f t="shared" ref="U32:U40" si="31">IF(U$26&lt;D32,0,IF(U$26=D32,1,IF(SUM(F32:T32)&lt;E32,1,0)))</f>
        <v>0</v>
      </c>
      <c r="V32" s="15">
        <f t="shared" ref="V32:V40" si="32">IF(V$26&lt;D32,0,IF(V$26=D32,1,IF(SUM(F32:U32)&lt;E32,1,0)))</f>
        <v>0</v>
      </c>
      <c r="W32" s="15">
        <f t="shared" ref="W32:W40" si="33">IF(W$26&lt;D32,0,IF(W$26=D32,1,IF(SUM(F32:V32)&lt;E32,1,0)))</f>
        <v>0</v>
      </c>
      <c r="X32" s="15">
        <f t="shared" ref="X32:X40" si="34">IF(X$26&lt;D32,0,IF(X$26=D32,1,IF(SUM(F32:W32)&lt;E32,1,0)))</f>
        <v>0</v>
      </c>
      <c r="Y32" s="15">
        <f t="shared" ref="Y32:Y40" si="35">IF(Y$26&lt;D32,0,IF(Y$26=D32,1,IF(SUM(F32:X32)&lt;E32,1,0)))</f>
        <v>0</v>
      </c>
      <c r="Z32" s="15">
        <f t="shared" ref="Z32:Z40" si="36">IF(Z$26&lt;D32,0,IF(Z$26=D32,1,IF(SUM(F32:Y32)&lt;E32,1,0)))</f>
        <v>0</v>
      </c>
      <c r="AA32" s="15">
        <f t="shared" ref="AA32:AA40" si="37">IF(AA$26&lt;D32,0,IF(AA$26=D32,1,IF(SUM(F32:Z32)&lt;E32,1,0)))</f>
        <v>0</v>
      </c>
      <c r="AB32" s="15">
        <f t="shared" ref="AB32:AB40" si="38">IF(AB$26&lt;D32,0,IF(AB$26=D32,1,IF(SUM(F32:AA32)&lt;E32,1,0)))</f>
        <v>0</v>
      </c>
      <c r="AC32" s="15">
        <f t="shared" ref="AC32:AC40" si="39">IF(AC$26&lt;D32,0,IF(AC$26=D32,1,IF(SUM(F32:AB32)&lt;E32,1,0)))</f>
        <v>0</v>
      </c>
      <c r="AD32" s="15">
        <f t="shared" ref="AD32:AD40" si="40">IF(AD$26&lt;D32,0,IF(AD$26=D32,1,IF(SUM(F32:AC32)&lt;E32,1,0)))</f>
        <v>0</v>
      </c>
      <c r="AE32" s="15">
        <f t="shared" ref="AE32:AE40" si="41">IF(AE$26&lt;D32,0,IF(AE$26=D32,1,IF(SUM(F32:AD32)&lt;E32,1,0)))</f>
        <v>0</v>
      </c>
      <c r="AF32" s="15">
        <f t="shared" ref="AF32:AF40" si="42">IF(AF$26&lt;D32,0,IF(AF$26=D32,1,IF(SUM(F32:AE32)&lt;E32,1,0)))</f>
        <v>0</v>
      </c>
      <c r="AG32" s="15">
        <f t="shared" ref="AG32:AG40" si="43">IF(AG$26&lt;D32,0,IF(AG$26=D32,1,IF(SUM(F32:AF32)&lt;E32,1,0)))</f>
        <v>0</v>
      </c>
      <c r="AH32" s="15">
        <f t="shared" ref="AH32:AH40" si="44">IF(AH$26&lt;D32,0,IF(AH$26=D32,1,IF(SUM(F32:AG32)&lt;E32,1,0)))</f>
        <v>0</v>
      </c>
      <c r="AI32" s="15">
        <f t="shared" ref="AI32:AI40" si="45">IF(AI$26&lt;D32,0,IF(AI$26=D32,1,IF(SUM(F32:AH32)&lt;E32,1,0)))</f>
        <v>0</v>
      </c>
      <c r="AJ32" s="15">
        <f t="shared" ref="AJ32:AJ40" si="46">IF(AJ$26&lt;D32,0,IF(AJ$26=D32,1,IF(SUM(F32:AI32)&lt;E32,1,0)))</f>
        <v>0</v>
      </c>
      <c r="AK32" s="15">
        <f t="shared" ref="AK32:AK40" si="47">IF(AK$26&lt;D32,0,IF(AK$26=D32,1,IF(SUM(F32:AJ32)&lt;E32,1,0)))</f>
        <v>0</v>
      </c>
      <c r="AL32" s="15">
        <f t="shared" ref="AL32:AL40" si="48">IF(AL$26&lt;D32,0,IF(AL$26=D32,1,IF(SUM(F32:AK32)&lt;E32,1,0)))</f>
        <v>0</v>
      </c>
      <c r="AM32" s="15">
        <f t="shared" ref="AM32:AM40" si="49">IF(AM$26&lt;D32,0,IF(AM$26=D32,1,IF(SUM(F32:AL32)&lt;E32,1,0)))</f>
        <v>0</v>
      </c>
      <c r="AN32" s="15">
        <f t="shared" ref="AN32:AN40" si="50">IF(AN$26&lt;D32,0,IF(AN$26=D32,1,IF(SUM(F32:AM32)&lt;E32,1,0)))</f>
        <v>0</v>
      </c>
      <c r="AO32" s="15">
        <f t="shared" ref="AO32:AO40" si="51">IF(AO$26&lt;D32,0,IF(AO$26=D32,1,IF(SUM(F32:AN32)&lt;E32,1,0)))</f>
        <v>0</v>
      </c>
      <c r="AP32" s="15">
        <f t="shared" ref="AP32:AP40" si="52">IF(AP$26&lt;D32,0,IF(AP$26=D32,1,IF(SUM(F32:AO32)&lt;E32,1,0)))</f>
        <v>0</v>
      </c>
      <c r="AQ32" s="15">
        <f t="shared" ref="AQ32:AQ40" si="53">IF(AQ$26&lt;D32,0,IF(AQ$26=D32,1,IF(SUM(F32:AP32)&lt;E32,1,0)))</f>
        <v>0</v>
      </c>
      <c r="AR32" s="15">
        <f t="shared" ref="AR32:AR40" si="54">IF(AR$26&lt;D32,0,IF(AR$26=D32,1,IF(SUM(F32:AQ32)&lt;E32,1,0)))</f>
        <v>0</v>
      </c>
      <c r="AS32" s="15">
        <f t="shared" ref="AS32:AS40" si="55">IF(AS$26&lt;D32,0,IF(AS$26=D32,1,IF(SUM(F32:AR32)&lt;E32,1,0)))</f>
        <v>0</v>
      </c>
      <c r="AT32" s="15">
        <f t="shared" ref="AT32:AT40" si="56">IF(AT$26&lt;D32,0,IF(AT$26=D32,1,IF(SUM(F32:AS32)&lt;E32,1,0)))</f>
        <v>0</v>
      </c>
      <c r="AU32" s="15">
        <f t="shared" ref="AU32:AU40" si="57">IF(AU$26&lt;D32,0,IF(AU$26=D32,1,IF(SUM(F32:AT32)&lt;E32,1,0)))</f>
        <v>0</v>
      </c>
      <c r="AV32" s="15">
        <f t="shared" ref="AV32:AV40" si="58">IF(AV$26&lt;D32,0,IF(AV$26=D32,1,IF(SUM(F32:AU32)&lt;E32,1,0)))</f>
        <v>0</v>
      </c>
      <c r="AW32" s="15">
        <f t="shared" ref="AW32:AW40" si="59">IF(AW$26&lt;D32,0,IF(AW$26=D32,1,IF(SUM(F32:AV32)&lt;E32,1,0)))</f>
        <v>0</v>
      </c>
      <c r="AX32" s="15">
        <f t="shared" ref="AX32:AX40" si="60">IF(AX$26&lt;D32,0,IF(AX$26=D32,1,IF(SUM(F32:AW32)&lt;E32,1,0)))</f>
        <v>0</v>
      </c>
      <c r="AY32" s="15">
        <f t="shared" ref="AY32:AY40" si="61">IF(AY$26&lt;D32,0,IF(AY$26=D32,1,IF(SUM(F32:AX32)&lt;E32,1,0)))</f>
        <v>0</v>
      </c>
      <c r="AZ32" s="15">
        <f t="shared" ref="AZ32:AZ40" si="62">IF(AZ$26&lt;D32,0,IF(AZ$26=D32,1,IF(SUM(F32:AY32)&lt;E32,1,0)))</f>
        <v>0</v>
      </c>
      <c r="BA32" s="15">
        <f t="shared" ref="BA32:BA40" si="63">IF(BA$26&lt;D32,0,IF(BA$26=D32,1,IF(SUM(F32:AZ32)&lt;E32,1,0)))</f>
        <v>0</v>
      </c>
      <c r="BB32" s="15">
        <f t="shared" ref="BB32:BB40" si="64">IF(BB$26&lt;D32,0,IF(BB$26=D32,1,IF(SUM(F32:BA32)&lt;E32,1,0)))</f>
        <v>0</v>
      </c>
      <c r="BC32" s="15">
        <f t="shared" ref="BC32:BC40" si="65">IF(BC$26&lt;D32,0,IF(BC$26=D32,1,IF(SUM(F32:BB32)&lt;E32,1,0)))</f>
        <v>0</v>
      </c>
      <c r="BD32" s="15">
        <f t="shared" ref="BD32:BD40" si="66">IF(BD$26&lt;D32,0,IF(BD$26=D32,1,IF(SUM(F32:BC32)&lt;E32,1,0)))</f>
        <v>0</v>
      </c>
      <c r="BE32" s="15">
        <f t="shared" ref="BE32:BE40" si="67">IF(BE$26&lt;D32,0,IF(BE$26=D32,1,IF(SUM(F32:BD32)&lt;E32,1,0)))</f>
        <v>0</v>
      </c>
      <c r="BF32" s="15">
        <f t="shared" ref="BF32:BF40" si="68">IF(BF$26&lt;D32,0,IF(BF$26=D32,1,IF(SUM(F32:BE32)&lt;E32,1,0)))</f>
        <v>0</v>
      </c>
      <c r="BG32" s="15">
        <f t="shared" ref="BG32:BG40" si="69">IF(BG$26&lt;D32,0,IF(BG$26=D32,1,IF(SUM(F32:BF32)&lt;E32,1,0)))</f>
        <v>0</v>
      </c>
      <c r="BH32" s="15">
        <f t="shared" ref="BH32:BH40" si="70">IF(BH$26&lt;D32,0,IF(BH$26=D32,1,IF(SUM(F32:BG32)&lt;E32,1,0)))</f>
        <v>0</v>
      </c>
      <c r="BI32" s="15">
        <f t="shared" ref="BI32:BI40" si="71">IF(BI$26&lt;D32,0,IF(BI$26=D32,1,IF(SUM(F32:BH32)&lt;E32,1,0)))</f>
        <v>0</v>
      </c>
      <c r="BJ32" s="15">
        <f t="shared" ref="BJ32:BJ40" si="72">IF(BJ$26&lt;D32,0,IF(BJ$26=D32,1,IF(SUM(F32:BI32)&lt;E32,1,0)))</f>
        <v>0</v>
      </c>
      <c r="BK32" s="15">
        <f t="shared" ref="BK32:BK40" si="73">IF(BK$26&lt;D32,0,IF(BK$26=D32,1,IF(SUM(F32:BJ32)&lt;E32,1,0)))</f>
        <v>0</v>
      </c>
      <c r="BL32" s="15">
        <f t="shared" ref="BL32:BL40" si="74">IF(BL$26&lt;D32,0,IF(BL$26=D32,1,IF(SUM(F32:BK32)&lt;E32,1,0)))</f>
        <v>0</v>
      </c>
      <c r="BM32" s="15">
        <f t="shared" ref="BM32:BM40" si="75">IF(BM$26&lt;D32,0,IF(BM$26=D32,1,IF(SUM(F32:BL32)&lt;E32,1,0)))</f>
        <v>0</v>
      </c>
    </row>
    <row r="33" spans="2:65" outlineLevel="1" x14ac:dyDescent="0.25">
      <c r="B33" s="20" t="str">
        <f t="shared" si="15"/>
        <v>3 очередь строительства:</v>
      </c>
      <c r="C33" s="12"/>
      <c r="D33" s="24">
        <f>расчет!C52</f>
        <v>42095</v>
      </c>
      <c r="E33" s="15">
        <f>расчет!I52</f>
        <v>12</v>
      </c>
      <c r="F33" s="15">
        <f t="shared" si="16"/>
        <v>1</v>
      </c>
      <c r="G33" s="15">
        <f t="shared" si="17"/>
        <v>1</v>
      </c>
      <c r="H33" s="15">
        <f t="shared" si="18"/>
        <v>1</v>
      </c>
      <c r="I33" s="15">
        <f t="shared" si="19"/>
        <v>1</v>
      </c>
      <c r="J33" s="15">
        <f t="shared" si="20"/>
        <v>1</v>
      </c>
      <c r="K33" s="15">
        <f t="shared" si="21"/>
        <v>1</v>
      </c>
      <c r="L33" s="15">
        <f t="shared" si="22"/>
        <v>1</v>
      </c>
      <c r="M33" s="15">
        <f t="shared" si="23"/>
        <v>1</v>
      </c>
      <c r="N33" s="15">
        <f t="shared" si="24"/>
        <v>1</v>
      </c>
      <c r="O33" s="15">
        <f t="shared" si="25"/>
        <v>1</v>
      </c>
      <c r="P33" s="15">
        <f t="shared" si="26"/>
        <v>1</v>
      </c>
      <c r="Q33" s="15">
        <f t="shared" si="27"/>
        <v>1</v>
      </c>
      <c r="R33" s="15">
        <f t="shared" si="28"/>
        <v>0</v>
      </c>
      <c r="S33" s="15">
        <f t="shared" si="29"/>
        <v>0</v>
      </c>
      <c r="T33" s="15">
        <f t="shared" si="30"/>
        <v>0</v>
      </c>
      <c r="U33" s="15">
        <f t="shared" si="31"/>
        <v>0</v>
      </c>
      <c r="V33" s="15">
        <f t="shared" si="32"/>
        <v>0</v>
      </c>
      <c r="W33" s="15">
        <f t="shared" si="33"/>
        <v>0</v>
      </c>
      <c r="X33" s="15">
        <f t="shared" si="34"/>
        <v>0</v>
      </c>
      <c r="Y33" s="15">
        <f t="shared" si="35"/>
        <v>0</v>
      </c>
      <c r="Z33" s="15">
        <f t="shared" si="36"/>
        <v>0</v>
      </c>
      <c r="AA33" s="15">
        <f t="shared" si="37"/>
        <v>0</v>
      </c>
      <c r="AB33" s="15">
        <f t="shared" si="38"/>
        <v>0</v>
      </c>
      <c r="AC33" s="15">
        <f t="shared" si="39"/>
        <v>0</v>
      </c>
      <c r="AD33" s="15">
        <f t="shared" si="40"/>
        <v>0</v>
      </c>
      <c r="AE33" s="15">
        <f t="shared" si="41"/>
        <v>0</v>
      </c>
      <c r="AF33" s="15">
        <f t="shared" si="42"/>
        <v>0</v>
      </c>
      <c r="AG33" s="15">
        <f t="shared" si="43"/>
        <v>0</v>
      </c>
      <c r="AH33" s="15">
        <f t="shared" si="44"/>
        <v>0</v>
      </c>
      <c r="AI33" s="15">
        <f t="shared" si="45"/>
        <v>0</v>
      </c>
      <c r="AJ33" s="15">
        <f t="shared" si="46"/>
        <v>0</v>
      </c>
      <c r="AK33" s="15">
        <f t="shared" si="47"/>
        <v>0</v>
      </c>
      <c r="AL33" s="15">
        <f t="shared" si="48"/>
        <v>0</v>
      </c>
      <c r="AM33" s="15">
        <f t="shared" si="49"/>
        <v>0</v>
      </c>
      <c r="AN33" s="15">
        <f t="shared" si="50"/>
        <v>0</v>
      </c>
      <c r="AO33" s="15">
        <f t="shared" si="51"/>
        <v>0</v>
      </c>
      <c r="AP33" s="15">
        <f t="shared" si="52"/>
        <v>0</v>
      </c>
      <c r="AQ33" s="15">
        <f t="shared" si="53"/>
        <v>0</v>
      </c>
      <c r="AR33" s="15">
        <f t="shared" si="54"/>
        <v>0</v>
      </c>
      <c r="AS33" s="15">
        <f t="shared" si="55"/>
        <v>0</v>
      </c>
      <c r="AT33" s="15">
        <f t="shared" si="56"/>
        <v>0</v>
      </c>
      <c r="AU33" s="15">
        <f t="shared" si="57"/>
        <v>0</v>
      </c>
      <c r="AV33" s="15">
        <f t="shared" si="58"/>
        <v>0</v>
      </c>
      <c r="AW33" s="15">
        <f t="shared" si="59"/>
        <v>0</v>
      </c>
      <c r="AX33" s="15">
        <f t="shared" si="60"/>
        <v>0</v>
      </c>
      <c r="AY33" s="15">
        <f t="shared" si="61"/>
        <v>0</v>
      </c>
      <c r="AZ33" s="15">
        <f t="shared" si="62"/>
        <v>0</v>
      </c>
      <c r="BA33" s="15">
        <f t="shared" si="63"/>
        <v>0</v>
      </c>
      <c r="BB33" s="15">
        <f t="shared" si="64"/>
        <v>0</v>
      </c>
      <c r="BC33" s="15">
        <f t="shared" si="65"/>
        <v>0</v>
      </c>
      <c r="BD33" s="15">
        <f t="shared" si="66"/>
        <v>0</v>
      </c>
      <c r="BE33" s="15">
        <f t="shared" si="67"/>
        <v>0</v>
      </c>
      <c r="BF33" s="15">
        <f t="shared" si="68"/>
        <v>0</v>
      </c>
      <c r="BG33" s="15">
        <f t="shared" si="69"/>
        <v>0</v>
      </c>
      <c r="BH33" s="15">
        <f t="shared" si="70"/>
        <v>0</v>
      </c>
      <c r="BI33" s="15">
        <f t="shared" si="71"/>
        <v>0</v>
      </c>
      <c r="BJ33" s="15">
        <f t="shared" si="72"/>
        <v>0</v>
      </c>
      <c r="BK33" s="15">
        <f t="shared" si="73"/>
        <v>0</v>
      </c>
      <c r="BL33" s="15">
        <f t="shared" si="74"/>
        <v>0</v>
      </c>
      <c r="BM33" s="15">
        <f t="shared" si="75"/>
        <v>0</v>
      </c>
    </row>
    <row r="34" spans="2:65" hidden="1" outlineLevel="2" x14ac:dyDescent="0.25">
      <c r="B34" s="20" t="str">
        <f t="shared" si="15"/>
        <v>4 очередь строительства:</v>
      </c>
      <c r="C34" s="12"/>
      <c r="D34" s="24">
        <f>расчет!C54</f>
        <v>0</v>
      </c>
      <c r="E34" s="15">
        <f>расчет!I54</f>
        <v>0</v>
      </c>
      <c r="F34" s="15">
        <f t="shared" si="16"/>
        <v>0</v>
      </c>
      <c r="G34" s="15">
        <f t="shared" si="17"/>
        <v>0</v>
      </c>
      <c r="H34" s="15">
        <f t="shared" si="18"/>
        <v>0</v>
      </c>
      <c r="I34" s="15">
        <f t="shared" si="19"/>
        <v>0</v>
      </c>
      <c r="J34" s="15">
        <f t="shared" si="20"/>
        <v>0</v>
      </c>
      <c r="K34" s="15">
        <f t="shared" si="21"/>
        <v>0</v>
      </c>
      <c r="L34" s="15">
        <f t="shared" si="22"/>
        <v>0</v>
      </c>
      <c r="M34" s="15">
        <f t="shared" si="23"/>
        <v>0</v>
      </c>
      <c r="N34" s="15">
        <f t="shared" si="24"/>
        <v>0</v>
      </c>
      <c r="O34" s="15">
        <f t="shared" si="25"/>
        <v>0</v>
      </c>
      <c r="P34" s="15">
        <f t="shared" si="26"/>
        <v>0</v>
      </c>
      <c r="Q34" s="15">
        <f t="shared" si="27"/>
        <v>0</v>
      </c>
      <c r="R34" s="15">
        <f t="shared" si="28"/>
        <v>0</v>
      </c>
      <c r="S34" s="15">
        <f t="shared" si="29"/>
        <v>0</v>
      </c>
      <c r="T34" s="15">
        <f t="shared" si="30"/>
        <v>0</v>
      </c>
      <c r="U34" s="15">
        <f t="shared" si="31"/>
        <v>0</v>
      </c>
      <c r="V34" s="15">
        <f t="shared" si="32"/>
        <v>0</v>
      </c>
      <c r="W34" s="15">
        <f t="shared" si="33"/>
        <v>0</v>
      </c>
      <c r="X34" s="15">
        <f t="shared" si="34"/>
        <v>0</v>
      </c>
      <c r="Y34" s="15">
        <f t="shared" si="35"/>
        <v>0</v>
      </c>
      <c r="Z34" s="15">
        <f t="shared" si="36"/>
        <v>0</v>
      </c>
      <c r="AA34" s="15">
        <f t="shared" si="37"/>
        <v>0</v>
      </c>
      <c r="AB34" s="15">
        <f t="shared" si="38"/>
        <v>0</v>
      </c>
      <c r="AC34" s="15">
        <f t="shared" si="39"/>
        <v>0</v>
      </c>
      <c r="AD34" s="15">
        <f t="shared" si="40"/>
        <v>0</v>
      </c>
      <c r="AE34" s="15">
        <f t="shared" si="41"/>
        <v>0</v>
      </c>
      <c r="AF34" s="15">
        <f t="shared" si="42"/>
        <v>0</v>
      </c>
      <c r="AG34" s="15">
        <f t="shared" si="43"/>
        <v>0</v>
      </c>
      <c r="AH34" s="15">
        <f t="shared" si="44"/>
        <v>0</v>
      </c>
      <c r="AI34" s="15">
        <f t="shared" si="45"/>
        <v>0</v>
      </c>
      <c r="AJ34" s="15">
        <f t="shared" si="46"/>
        <v>0</v>
      </c>
      <c r="AK34" s="15">
        <f t="shared" si="47"/>
        <v>0</v>
      </c>
      <c r="AL34" s="15">
        <f t="shared" si="48"/>
        <v>0</v>
      </c>
      <c r="AM34" s="15">
        <f t="shared" si="49"/>
        <v>0</v>
      </c>
      <c r="AN34" s="15">
        <f t="shared" si="50"/>
        <v>0</v>
      </c>
      <c r="AO34" s="15">
        <f t="shared" si="51"/>
        <v>0</v>
      </c>
      <c r="AP34" s="15">
        <f t="shared" si="52"/>
        <v>0</v>
      </c>
      <c r="AQ34" s="15">
        <f t="shared" si="53"/>
        <v>0</v>
      </c>
      <c r="AR34" s="15">
        <f t="shared" si="54"/>
        <v>0</v>
      </c>
      <c r="AS34" s="15">
        <f t="shared" si="55"/>
        <v>0</v>
      </c>
      <c r="AT34" s="15">
        <f t="shared" si="56"/>
        <v>0</v>
      </c>
      <c r="AU34" s="15">
        <f t="shared" si="57"/>
        <v>0</v>
      </c>
      <c r="AV34" s="15">
        <f t="shared" si="58"/>
        <v>0</v>
      </c>
      <c r="AW34" s="15">
        <f t="shared" si="59"/>
        <v>0</v>
      </c>
      <c r="AX34" s="15">
        <f t="shared" si="60"/>
        <v>0</v>
      </c>
      <c r="AY34" s="15">
        <f t="shared" si="61"/>
        <v>0</v>
      </c>
      <c r="AZ34" s="15">
        <f t="shared" si="62"/>
        <v>0</v>
      </c>
      <c r="BA34" s="15">
        <f t="shared" si="63"/>
        <v>0</v>
      </c>
      <c r="BB34" s="15">
        <f t="shared" si="64"/>
        <v>0</v>
      </c>
      <c r="BC34" s="15">
        <f t="shared" si="65"/>
        <v>0</v>
      </c>
      <c r="BD34" s="15">
        <f t="shared" si="66"/>
        <v>0</v>
      </c>
      <c r="BE34" s="15">
        <f t="shared" si="67"/>
        <v>0</v>
      </c>
      <c r="BF34" s="15">
        <f t="shared" si="68"/>
        <v>0</v>
      </c>
      <c r="BG34" s="15">
        <f t="shared" si="69"/>
        <v>0</v>
      </c>
      <c r="BH34" s="15">
        <f t="shared" si="70"/>
        <v>0</v>
      </c>
      <c r="BI34" s="15">
        <f t="shared" si="71"/>
        <v>0</v>
      </c>
      <c r="BJ34" s="15">
        <f t="shared" si="72"/>
        <v>0</v>
      </c>
      <c r="BK34" s="15">
        <f t="shared" si="73"/>
        <v>0</v>
      </c>
      <c r="BL34" s="15">
        <f t="shared" si="74"/>
        <v>0</v>
      </c>
      <c r="BM34" s="15">
        <f t="shared" si="75"/>
        <v>0</v>
      </c>
    </row>
    <row r="35" spans="2:65" hidden="1" outlineLevel="2" x14ac:dyDescent="0.25">
      <c r="B35" s="20" t="str">
        <f t="shared" si="15"/>
        <v>5 очередь строительства:</v>
      </c>
      <c r="C35" s="12"/>
      <c r="D35" s="24">
        <f>расчет!C56</f>
        <v>0</v>
      </c>
      <c r="E35" s="15">
        <f>расчет!I56</f>
        <v>0</v>
      </c>
      <c r="F35" s="15">
        <f t="shared" si="16"/>
        <v>0</v>
      </c>
      <c r="G35" s="15">
        <f t="shared" si="17"/>
        <v>0</v>
      </c>
      <c r="H35" s="15">
        <f t="shared" si="18"/>
        <v>0</v>
      </c>
      <c r="I35" s="15">
        <f t="shared" si="19"/>
        <v>0</v>
      </c>
      <c r="J35" s="15">
        <f t="shared" si="20"/>
        <v>0</v>
      </c>
      <c r="K35" s="15">
        <f t="shared" si="21"/>
        <v>0</v>
      </c>
      <c r="L35" s="15">
        <f t="shared" si="22"/>
        <v>0</v>
      </c>
      <c r="M35" s="15">
        <f t="shared" si="23"/>
        <v>0</v>
      </c>
      <c r="N35" s="15">
        <f t="shared" si="24"/>
        <v>0</v>
      </c>
      <c r="O35" s="15">
        <f t="shared" si="25"/>
        <v>0</v>
      </c>
      <c r="P35" s="15">
        <f t="shared" si="26"/>
        <v>0</v>
      </c>
      <c r="Q35" s="15">
        <f t="shared" si="27"/>
        <v>0</v>
      </c>
      <c r="R35" s="15">
        <f t="shared" si="28"/>
        <v>0</v>
      </c>
      <c r="S35" s="15">
        <f t="shared" si="29"/>
        <v>0</v>
      </c>
      <c r="T35" s="15">
        <f t="shared" si="30"/>
        <v>0</v>
      </c>
      <c r="U35" s="15">
        <f t="shared" si="31"/>
        <v>0</v>
      </c>
      <c r="V35" s="15">
        <f t="shared" si="32"/>
        <v>0</v>
      </c>
      <c r="W35" s="15">
        <f t="shared" si="33"/>
        <v>0</v>
      </c>
      <c r="X35" s="15">
        <f t="shared" si="34"/>
        <v>0</v>
      </c>
      <c r="Y35" s="15">
        <f t="shared" si="35"/>
        <v>0</v>
      </c>
      <c r="Z35" s="15">
        <f t="shared" si="36"/>
        <v>0</v>
      </c>
      <c r="AA35" s="15">
        <f t="shared" si="37"/>
        <v>0</v>
      </c>
      <c r="AB35" s="15">
        <f t="shared" si="38"/>
        <v>0</v>
      </c>
      <c r="AC35" s="15">
        <f t="shared" si="39"/>
        <v>0</v>
      </c>
      <c r="AD35" s="15">
        <f t="shared" si="40"/>
        <v>0</v>
      </c>
      <c r="AE35" s="15">
        <f t="shared" si="41"/>
        <v>0</v>
      </c>
      <c r="AF35" s="15">
        <f t="shared" si="42"/>
        <v>0</v>
      </c>
      <c r="AG35" s="15">
        <f t="shared" si="43"/>
        <v>0</v>
      </c>
      <c r="AH35" s="15">
        <f t="shared" si="44"/>
        <v>0</v>
      </c>
      <c r="AI35" s="15">
        <f t="shared" si="45"/>
        <v>0</v>
      </c>
      <c r="AJ35" s="15">
        <f t="shared" si="46"/>
        <v>0</v>
      </c>
      <c r="AK35" s="15">
        <f t="shared" si="47"/>
        <v>0</v>
      </c>
      <c r="AL35" s="15">
        <f t="shared" si="48"/>
        <v>0</v>
      </c>
      <c r="AM35" s="15">
        <f t="shared" si="49"/>
        <v>0</v>
      </c>
      <c r="AN35" s="15">
        <f t="shared" si="50"/>
        <v>0</v>
      </c>
      <c r="AO35" s="15">
        <f t="shared" si="51"/>
        <v>0</v>
      </c>
      <c r="AP35" s="15">
        <f t="shared" si="52"/>
        <v>0</v>
      </c>
      <c r="AQ35" s="15">
        <f t="shared" si="53"/>
        <v>0</v>
      </c>
      <c r="AR35" s="15">
        <f t="shared" si="54"/>
        <v>0</v>
      </c>
      <c r="AS35" s="15">
        <f t="shared" si="55"/>
        <v>0</v>
      </c>
      <c r="AT35" s="15">
        <f t="shared" si="56"/>
        <v>0</v>
      </c>
      <c r="AU35" s="15">
        <f t="shared" si="57"/>
        <v>0</v>
      </c>
      <c r="AV35" s="15">
        <f t="shared" si="58"/>
        <v>0</v>
      </c>
      <c r="AW35" s="15">
        <f t="shared" si="59"/>
        <v>0</v>
      </c>
      <c r="AX35" s="15">
        <f t="shared" si="60"/>
        <v>0</v>
      </c>
      <c r="AY35" s="15">
        <f t="shared" si="61"/>
        <v>0</v>
      </c>
      <c r="AZ35" s="15">
        <f t="shared" si="62"/>
        <v>0</v>
      </c>
      <c r="BA35" s="15">
        <f t="shared" si="63"/>
        <v>0</v>
      </c>
      <c r="BB35" s="15">
        <f t="shared" si="64"/>
        <v>0</v>
      </c>
      <c r="BC35" s="15">
        <f t="shared" si="65"/>
        <v>0</v>
      </c>
      <c r="BD35" s="15">
        <f t="shared" si="66"/>
        <v>0</v>
      </c>
      <c r="BE35" s="15">
        <f t="shared" si="67"/>
        <v>0</v>
      </c>
      <c r="BF35" s="15">
        <f t="shared" si="68"/>
        <v>0</v>
      </c>
      <c r="BG35" s="15">
        <f t="shared" si="69"/>
        <v>0</v>
      </c>
      <c r="BH35" s="15">
        <f t="shared" si="70"/>
        <v>0</v>
      </c>
      <c r="BI35" s="15">
        <f t="shared" si="71"/>
        <v>0</v>
      </c>
      <c r="BJ35" s="15">
        <f t="shared" si="72"/>
        <v>0</v>
      </c>
      <c r="BK35" s="15">
        <f t="shared" si="73"/>
        <v>0</v>
      </c>
      <c r="BL35" s="15">
        <f t="shared" si="74"/>
        <v>0</v>
      </c>
      <c r="BM35" s="15">
        <f t="shared" si="75"/>
        <v>0</v>
      </c>
    </row>
    <row r="36" spans="2:65" hidden="1" outlineLevel="2" x14ac:dyDescent="0.25">
      <c r="B36" s="20" t="str">
        <f t="shared" si="15"/>
        <v>6 очередь строительства:</v>
      </c>
      <c r="C36" s="12"/>
      <c r="D36" s="24">
        <f>расчет!C58</f>
        <v>0</v>
      </c>
      <c r="E36" s="15">
        <f>расчет!I58</f>
        <v>0</v>
      </c>
      <c r="F36" s="15">
        <f t="shared" si="16"/>
        <v>0</v>
      </c>
      <c r="G36" s="15">
        <f t="shared" si="17"/>
        <v>0</v>
      </c>
      <c r="H36" s="15">
        <f t="shared" si="18"/>
        <v>0</v>
      </c>
      <c r="I36" s="15">
        <f t="shared" si="19"/>
        <v>0</v>
      </c>
      <c r="J36" s="15">
        <f t="shared" si="20"/>
        <v>0</v>
      </c>
      <c r="K36" s="15">
        <f t="shared" si="21"/>
        <v>0</v>
      </c>
      <c r="L36" s="15">
        <f t="shared" si="22"/>
        <v>0</v>
      </c>
      <c r="M36" s="15">
        <f t="shared" si="23"/>
        <v>0</v>
      </c>
      <c r="N36" s="15">
        <f t="shared" si="24"/>
        <v>0</v>
      </c>
      <c r="O36" s="15">
        <f t="shared" si="25"/>
        <v>0</v>
      </c>
      <c r="P36" s="15">
        <f t="shared" si="26"/>
        <v>0</v>
      </c>
      <c r="Q36" s="15">
        <f t="shared" si="27"/>
        <v>0</v>
      </c>
      <c r="R36" s="15">
        <f t="shared" si="28"/>
        <v>0</v>
      </c>
      <c r="S36" s="15">
        <f t="shared" si="29"/>
        <v>0</v>
      </c>
      <c r="T36" s="15">
        <f t="shared" si="30"/>
        <v>0</v>
      </c>
      <c r="U36" s="15">
        <f t="shared" si="31"/>
        <v>0</v>
      </c>
      <c r="V36" s="15">
        <f t="shared" si="32"/>
        <v>0</v>
      </c>
      <c r="W36" s="15">
        <f t="shared" si="33"/>
        <v>0</v>
      </c>
      <c r="X36" s="15">
        <f t="shared" si="34"/>
        <v>0</v>
      </c>
      <c r="Y36" s="15">
        <f t="shared" si="35"/>
        <v>0</v>
      </c>
      <c r="Z36" s="15">
        <f t="shared" si="36"/>
        <v>0</v>
      </c>
      <c r="AA36" s="15">
        <f t="shared" si="37"/>
        <v>0</v>
      </c>
      <c r="AB36" s="15">
        <f t="shared" si="38"/>
        <v>0</v>
      </c>
      <c r="AC36" s="15">
        <f t="shared" si="39"/>
        <v>0</v>
      </c>
      <c r="AD36" s="15">
        <f t="shared" si="40"/>
        <v>0</v>
      </c>
      <c r="AE36" s="15">
        <f t="shared" si="41"/>
        <v>0</v>
      </c>
      <c r="AF36" s="15">
        <f t="shared" si="42"/>
        <v>0</v>
      </c>
      <c r="AG36" s="15">
        <f t="shared" si="43"/>
        <v>0</v>
      </c>
      <c r="AH36" s="15">
        <f t="shared" si="44"/>
        <v>0</v>
      </c>
      <c r="AI36" s="15">
        <f t="shared" si="45"/>
        <v>0</v>
      </c>
      <c r="AJ36" s="15">
        <f t="shared" si="46"/>
        <v>0</v>
      </c>
      <c r="AK36" s="15">
        <f t="shared" si="47"/>
        <v>0</v>
      </c>
      <c r="AL36" s="15">
        <f t="shared" si="48"/>
        <v>0</v>
      </c>
      <c r="AM36" s="15">
        <f t="shared" si="49"/>
        <v>0</v>
      </c>
      <c r="AN36" s="15">
        <f t="shared" si="50"/>
        <v>0</v>
      </c>
      <c r="AO36" s="15">
        <f t="shared" si="51"/>
        <v>0</v>
      </c>
      <c r="AP36" s="15">
        <f t="shared" si="52"/>
        <v>0</v>
      </c>
      <c r="AQ36" s="15">
        <f t="shared" si="53"/>
        <v>0</v>
      </c>
      <c r="AR36" s="15">
        <f t="shared" si="54"/>
        <v>0</v>
      </c>
      <c r="AS36" s="15">
        <f t="shared" si="55"/>
        <v>0</v>
      </c>
      <c r="AT36" s="15">
        <f t="shared" si="56"/>
        <v>0</v>
      </c>
      <c r="AU36" s="15">
        <f t="shared" si="57"/>
        <v>0</v>
      </c>
      <c r="AV36" s="15">
        <f t="shared" si="58"/>
        <v>0</v>
      </c>
      <c r="AW36" s="15">
        <f t="shared" si="59"/>
        <v>0</v>
      </c>
      <c r="AX36" s="15">
        <f t="shared" si="60"/>
        <v>0</v>
      </c>
      <c r="AY36" s="15">
        <f t="shared" si="61"/>
        <v>0</v>
      </c>
      <c r="AZ36" s="15">
        <f t="shared" si="62"/>
        <v>0</v>
      </c>
      <c r="BA36" s="15">
        <f t="shared" si="63"/>
        <v>0</v>
      </c>
      <c r="BB36" s="15">
        <f t="shared" si="64"/>
        <v>0</v>
      </c>
      <c r="BC36" s="15">
        <f t="shared" si="65"/>
        <v>0</v>
      </c>
      <c r="BD36" s="15">
        <f t="shared" si="66"/>
        <v>0</v>
      </c>
      <c r="BE36" s="15">
        <f t="shared" si="67"/>
        <v>0</v>
      </c>
      <c r="BF36" s="15">
        <f t="shared" si="68"/>
        <v>0</v>
      </c>
      <c r="BG36" s="15">
        <f t="shared" si="69"/>
        <v>0</v>
      </c>
      <c r="BH36" s="15">
        <f t="shared" si="70"/>
        <v>0</v>
      </c>
      <c r="BI36" s="15">
        <f t="shared" si="71"/>
        <v>0</v>
      </c>
      <c r="BJ36" s="15">
        <f t="shared" si="72"/>
        <v>0</v>
      </c>
      <c r="BK36" s="15">
        <f t="shared" si="73"/>
        <v>0</v>
      </c>
      <c r="BL36" s="15">
        <f t="shared" si="74"/>
        <v>0</v>
      </c>
      <c r="BM36" s="15">
        <f t="shared" si="75"/>
        <v>0</v>
      </c>
    </row>
    <row r="37" spans="2:65" hidden="1" outlineLevel="2" x14ac:dyDescent="0.25">
      <c r="B37" s="20" t="str">
        <f t="shared" si="15"/>
        <v>7 очередь строительства:</v>
      </c>
      <c r="C37" s="12"/>
      <c r="D37" s="24">
        <f>расчет!C60</f>
        <v>0</v>
      </c>
      <c r="E37" s="15">
        <f>расчет!I60</f>
        <v>0</v>
      </c>
      <c r="F37" s="15">
        <f t="shared" si="16"/>
        <v>0</v>
      </c>
      <c r="G37" s="15">
        <f t="shared" si="17"/>
        <v>0</v>
      </c>
      <c r="H37" s="15">
        <f t="shared" si="18"/>
        <v>0</v>
      </c>
      <c r="I37" s="15">
        <f t="shared" si="19"/>
        <v>0</v>
      </c>
      <c r="J37" s="15">
        <f t="shared" si="20"/>
        <v>0</v>
      </c>
      <c r="K37" s="15">
        <f t="shared" si="21"/>
        <v>0</v>
      </c>
      <c r="L37" s="15">
        <f t="shared" si="22"/>
        <v>0</v>
      </c>
      <c r="M37" s="15">
        <f t="shared" si="23"/>
        <v>0</v>
      </c>
      <c r="N37" s="15">
        <f t="shared" si="24"/>
        <v>0</v>
      </c>
      <c r="O37" s="15">
        <f t="shared" si="25"/>
        <v>0</v>
      </c>
      <c r="P37" s="15">
        <f t="shared" si="26"/>
        <v>0</v>
      </c>
      <c r="Q37" s="15">
        <f t="shared" si="27"/>
        <v>0</v>
      </c>
      <c r="R37" s="15">
        <f t="shared" si="28"/>
        <v>0</v>
      </c>
      <c r="S37" s="15">
        <f t="shared" si="29"/>
        <v>0</v>
      </c>
      <c r="T37" s="15">
        <f t="shared" si="30"/>
        <v>0</v>
      </c>
      <c r="U37" s="15">
        <f t="shared" si="31"/>
        <v>0</v>
      </c>
      <c r="V37" s="15">
        <f t="shared" si="32"/>
        <v>0</v>
      </c>
      <c r="W37" s="15">
        <f t="shared" si="33"/>
        <v>0</v>
      </c>
      <c r="X37" s="15">
        <f t="shared" si="34"/>
        <v>0</v>
      </c>
      <c r="Y37" s="15">
        <f t="shared" si="35"/>
        <v>0</v>
      </c>
      <c r="Z37" s="15">
        <f t="shared" si="36"/>
        <v>0</v>
      </c>
      <c r="AA37" s="15">
        <f t="shared" si="37"/>
        <v>0</v>
      </c>
      <c r="AB37" s="15">
        <f t="shared" si="38"/>
        <v>0</v>
      </c>
      <c r="AC37" s="15">
        <f t="shared" si="39"/>
        <v>0</v>
      </c>
      <c r="AD37" s="15">
        <f t="shared" si="40"/>
        <v>0</v>
      </c>
      <c r="AE37" s="15">
        <f t="shared" si="41"/>
        <v>0</v>
      </c>
      <c r="AF37" s="15">
        <f t="shared" si="42"/>
        <v>0</v>
      </c>
      <c r="AG37" s="15">
        <f t="shared" si="43"/>
        <v>0</v>
      </c>
      <c r="AH37" s="15">
        <f t="shared" si="44"/>
        <v>0</v>
      </c>
      <c r="AI37" s="15">
        <f t="shared" si="45"/>
        <v>0</v>
      </c>
      <c r="AJ37" s="15">
        <f t="shared" si="46"/>
        <v>0</v>
      </c>
      <c r="AK37" s="15">
        <f t="shared" si="47"/>
        <v>0</v>
      </c>
      <c r="AL37" s="15">
        <f t="shared" si="48"/>
        <v>0</v>
      </c>
      <c r="AM37" s="15">
        <f t="shared" si="49"/>
        <v>0</v>
      </c>
      <c r="AN37" s="15">
        <f t="shared" si="50"/>
        <v>0</v>
      </c>
      <c r="AO37" s="15">
        <f t="shared" si="51"/>
        <v>0</v>
      </c>
      <c r="AP37" s="15">
        <f t="shared" si="52"/>
        <v>0</v>
      </c>
      <c r="AQ37" s="15">
        <f t="shared" si="53"/>
        <v>0</v>
      </c>
      <c r="AR37" s="15">
        <f t="shared" si="54"/>
        <v>0</v>
      </c>
      <c r="AS37" s="15">
        <f t="shared" si="55"/>
        <v>0</v>
      </c>
      <c r="AT37" s="15">
        <f t="shared" si="56"/>
        <v>0</v>
      </c>
      <c r="AU37" s="15">
        <f t="shared" si="57"/>
        <v>0</v>
      </c>
      <c r="AV37" s="15">
        <f t="shared" si="58"/>
        <v>0</v>
      </c>
      <c r="AW37" s="15">
        <f t="shared" si="59"/>
        <v>0</v>
      </c>
      <c r="AX37" s="15">
        <f t="shared" si="60"/>
        <v>0</v>
      </c>
      <c r="AY37" s="15">
        <f t="shared" si="61"/>
        <v>0</v>
      </c>
      <c r="AZ37" s="15">
        <f t="shared" si="62"/>
        <v>0</v>
      </c>
      <c r="BA37" s="15">
        <f t="shared" si="63"/>
        <v>0</v>
      </c>
      <c r="BB37" s="15">
        <f t="shared" si="64"/>
        <v>0</v>
      </c>
      <c r="BC37" s="15">
        <f t="shared" si="65"/>
        <v>0</v>
      </c>
      <c r="BD37" s="15">
        <f t="shared" si="66"/>
        <v>0</v>
      </c>
      <c r="BE37" s="15">
        <f t="shared" si="67"/>
        <v>0</v>
      </c>
      <c r="BF37" s="15">
        <f t="shared" si="68"/>
        <v>0</v>
      </c>
      <c r="BG37" s="15">
        <f t="shared" si="69"/>
        <v>0</v>
      </c>
      <c r="BH37" s="15">
        <f t="shared" si="70"/>
        <v>0</v>
      </c>
      <c r="BI37" s="15">
        <f t="shared" si="71"/>
        <v>0</v>
      </c>
      <c r="BJ37" s="15">
        <f t="shared" si="72"/>
        <v>0</v>
      </c>
      <c r="BK37" s="15">
        <f t="shared" si="73"/>
        <v>0</v>
      </c>
      <c r="BL37" s="15">
        <f t="shared" si="74"/>
        <v>0</v>
      </c>
      <c r="BM37" s="15">
        <f t="shared" si="75"/>
        <v>0</v>
      </c>
    </row>
    <row r="38" spans="2:65" hidden="1" outlineLevel="2" x14ac:dyDescent="0.25">
      <c r="B38" s="20" t="str">
        <f t="shared" si="15"/>
        <v>8 очередь строительства:</v>
      </c>
      <c r="C38" s="12"/>
      <c r="D38" s="24">
        <f>расчет!C62</f>
        <v>0</v>
      </c>
      <c r="E38" s="15">
        <f>расчет!I62</f>
        <v>0</v>
      </c>
      <c r="F38" s="15">
        <f t="shared" si="16"/>
        <v>0</v>
      </c>
      <c r="G38" s="15">
        <f t="shared" si="17"/>
        <v>0</v>
      </c>
      <c r="H38" s="15">
        <f t="shared" si="18"/>
        <v>0</v>
      </c>
      <c r="I38" s="15">
        <f t="shared" si="19"/>
        <v>0</v>
      </c>
      <c r="J38" s="15">
        <f t="shared" si="20"/>
        <v>0</v>
      </c>
      <c r="K38" s="15">
        <f t="shared" si="21"/>
        <v>0</v>
      </c>
      <c r="L38" s="15">
        <f t="shared" si="22"/>
        <v>0</v>
      </c>
      <c r="M38" s="15">
        <f t="shared" si="23"/>
        <v>0</v>
      </c>
      <c r="N38" s="15">
        <f t="shared" si="24"/>
        <v>0</v>
      </c>
      <c r="O38" s="15">
        <f t="shared" si="25"/>
        <v>0</v>
      </c>
      <c r="P38" s="15">
        <f t="shared" si="26"/>
        <v>0</v>
      </c>
      <c r="Q38" s="15">
        <f t="shared" si="27"/>
        <v>0</v>
      </c>
      <c r="R38" s="15">
        <f t="shared" si="28"/>
        <v>0</v>
      </c>
      <c r="S38" s="15">
        <f t="shared" si="29"/>
        <v>0</v>
      </c>
      <c r="T38" s="15">
        <f t="shared" si="30"/>
        <v>0</v>
      </c>
      <c r="U38" s="15">
        <f t="shared" si="31"/>
        <v>0</v>
      </c>
      <c r="V38" s="15">
        <f t="shared" si="32"/>
        <v>0</v>
      </c>
      <c r="W38" s="15">
        <f t="shared" si="33"/>
        <v>0</v>
      </c>
      <c r="X38" s="15">
        <f t="shared" si="34"/>
        <v>0</v>
      </c>
      <c r="Y38" s="15">
        <f t="shared" si="35"/>
        <v>0</v>
      </c>
      <c r="Z38" s="15">
        <f t="shared" si="36"/>
        <v>0</v>
      </c>
      <c r="AA38" s="15">
        <f t="shared" si="37"/>
        <v>0</v>
      </c>
      <c r="AB38" s="15">
        <f t="shared" si="38"/>
        <v>0</v>
      </c>
      <c r="AC38" s="15">
        <f t="shared" si="39"/>
        <v>0</v>
      </c>
      <c r="AD38" s="15">
        <f t="shared" si="40"/>
        <v>0</v>
      </c>
      <c r="AE38" s="15">
        <f t="shared" si="41"/>
        <v>0</v>
      </c>
      <c r="AF38" s="15">
        <f t="shared" si="42"/>
        <v>0</v>
      </c>
      <c r="AG38" s="15">
        <f t="shared" si="43"/>
        <v>0</v>
      </c>
      <c r="AH38" s="15">
        <f t="shared" si="44"/>
        <v>0</v>
      </c>
      <c r="AI38" s="15">
        <f t="shared" si="45"/>
        <v>0</v>
      </c>
      <c r="AJ38" s="15">
        <f t="shared" si="46"/>
        <v>0</v>
      </c>
      <c r="AK38" s="15">
        <f t="shared" si="47"/>
        <v>0</v>
      </c>
      <c r="AL38" s="15">
        <f t="shared" si="48"/>
        <v>0</v>
      </c>
      <c r="AM38" s="15">
        <f t="shared" si="49"/>
        <v>0</v>
      </c>
      <c r="AN38" s="15">
        <f t="shared" si="50"/>
        <v>0</v>
      </c>
      <c r="AO38" s="15">
        <f t="shared" si="51"/>
        <v>0</v>
      </c>
      <c r="AP38" s="15">
        <f t="shared" si="52"/>
        <v>0</v>
      </c>
      <c r="AQ38" s="15">
        <f t="shared" si="53"/>
        <v>0</v>
      </c>
      <c r="AR38" s="15">
        <f t="shared" si="54"/>
        <v>0</v>
      </c>
      <c r="AS38" s="15">
        <f t="shared" si="55"/>
        <v>0</v>
      </c>
      <c r="AT38" s="15">
        <f t="shared" si="56"/>
        <v>0</v>
      </c>
      <c r="AU38" s="15">
        <f t="shared" si="57"/>
        <v>0</v>
      </c>
      <c r="AV38" s="15">
        <f t="shared" si="58"/>
        <v>0</v>
      </c>
      <c r="AW38" s="15">
        <f t="shared" si="59"/>
        <v>0</v>
      </c>
      <c r="AX38" s="15">
        <f t="shared" si="60"/>
        <v>0</v>
      </c>
      <c r="AY38" s="15">
        <f t="shared" si="61"/>
        <v>0</v>
      </c>
      <c r="AZ38" s="15">
        <f t="shared" si="62"/>
        <v>0</v>
      </c>
      <c r="BA38" s="15">
        <f t="shared" si="63"/>
        <v>0</v>
      </c>
      <c r="BB38" s="15">
        <f t="shared" si="64"/>
        <v>0</v>
      </c>
      <c r="BC38" s="15">
        <f t="shared" si="65"/>
        <v>0</v>
      </c>
      <c r="BD38" s="15">
        <f t="shared" si="66"/>
        <v>0</v>
      </c>
      <c r="BE38" s="15">
        <f t="shared" si="67"/>
        <v>0</v>
      </c>
      <c r="BF38" s="15">
        <f t="shared" si="68"/>
        <v>0</v>
      </c>
      <c r="BG38" s="15">
        <f t="shared" si="69"/>
        <v>0</v>
      </c>
      <c r="BH38" s="15">
        <f t="shared" si="70"/>
        <v>0</v>
      </c>
      <c r="BI38" s="15">
        <f t="shared" si="71"/>
        <v>0</v>
      </c>
      <c r="BJ38" s="15">
        <f t="shared" si="72"/>
        <v>0</v>
      </c>
      <c r="BK38" s="15">
        <f t="shared" si="73"/>
        <v>0</v>
      </c>
      <c r="BL38" s="15">
        <f t="shared" si="74"/>
        <v>0</v>
      </c>
      <c r="BM38" s="15">
        <f t="shared" si="75"/>
        <v>0</v>
      </c>
    </row>
    <row r="39" spans="2:65" hidden="1" outlineLevel="2" x14ac:dyDescent="0.25">
      <c r="B39" s="20" t="str">
        <f t="shared" si="15"/>
        <v>9 очередь строительства:</v>
      </c>
      <c r="C39" s="12"/>
      <c r="D39" s="24">
        <f>расчет!C64</f>
        <v>0</v>
      </c>
      <c r="E39" s="15">
        <f>расчет!I64</f>
        <v>0</v>
      </c>
      <c r="F39" s="15">
        <f t="shared" si="16"/>
        <v>0</v>
      </c>
      <c r="G39" s="15">
        <f t="shared" si="17"/>
        <v>0</v>
      </c>
      <c r="H39" s="15">
        <f t="shared" si="18"/>
        <v>0</v>
      </c>
      <c r="I39" s="15">
        <f t="shared" si="19"/>
        <v>0</v>
      </c>
      <c r="J39" s="15">
        <f t="shared" si="20"/>
        <v>0</v>
      </c>
      <c r="K39" s="15">
        <f t="shared" si="21"/>
        <v>0</v>
      </c>
      <c r="L39" s="15">
        <f t="shared" si="22"/>
        <v>0</v>
      </c>
      <c r="M39" s="15">
        <f t="shared" si="23"/>
        <v>0</v>
      </c>
      <c r="N39" s="15">
        <f t="shared" si="24"/>
        <v>0</v>
      </c>
      <c r="O39" s="15">
        <f t="shared" si="25"/>
        <v>0</v>
      </c>
      <c r="P39" s="15">
        <f t="shared" si="26"/>
        <v>0</v>
      </c>
      <c r="Q39" s="15">
        <f t="shared" si="27"/>
        <v>0</v>
      </c>
      <c r="R39" s="15">
        <f t="shared" si="28"/>
        <v>0</v>
      </c>
      <c r="S39" s="15">
        <f t="shared" si="29"/>
        <v>0</v>
      </c>
      <c r="T39" s="15">
        <f t="shared" si="30"/>
        <v>0</v>
      </c>
      <c r="U39" s="15">
        <f t="shared" si="31"/>
        <v>0</v>
      </c>
      <c r="V39" s="15">
        <f t="shared" si="32"/>
        <v>0</v>
      </c>
      <c r="W39" s="15">
        <f t="shared" si="33"/>
        <v>0</v>
      </c>
      <c r="X39" s="15">
        <f t="shared" si="34"/>
        <v>0</v>
      </c>
      <c r="Y39" s="15">
        <f t="shared" si="35"/>
        <v>0</v>
      </c>
      <c r="Z39" s="15">
        <f t="shared" si="36"/>
        <v>0</v>
      </c>
      <c r="AA39" s="15">
        <f t="shared" si="37"/>
        <v>0</v>
      </c>
      <c r="AB39" s="15">
        <f t="shared" si="38"/>
        <v>0</v>
      </c>
      <c r="AC39" s="15">
        <f t="shared" si="39"/>
        <v>0</v>
      </c>
      <c r="AD39" s="15">
        <f t="shared" si="40"/>
        <v>0</v>
      </c>
      <c r="AE39" s="15">
        <f t="shared" si="41"/>
        <v>0</v>
      </c>
      <c r="AF39" s="15">
        <f t="shared" si="42"/>
        <v>0</v>
      </c>
      <c r="AG39" s="15">
        <f t="shared" si="43"/>
        <v>0</v>
      </c>
      <c r="AH39" s="15">
        <f t="shared" si="44"/>
        <v>0</v>
      </c>
      <c r="AI39" s="15">
        <f t="shared" si="45"/>
        <v>0</v>
      </c>
      <c r="AJ39" s="15">
        <f t="shared" si="46"/>
        <v>0</v>
      </c>
      <c r="AK39" s="15">
        <f t="shared" si="47"/>
        <v>0</v>
      </c>
      <c r="AL39" s="15">
        <f t="shared" si="48"/>
        <v>0</v>
      </c>
      <c r="AM39" s="15">
        <f t="shared" si="49"/>
        <v>0</v>
      </c>
      <c r="AN39" s="15">
        <f t="shared" si="50"/>
        <v>0</v>
      </c>
      <c r="AO39" s="15">
        <f t="shared" si="51"/>
        <v>0</v>
      </c>
      <c r="AP39" s="15">
        <f t="shared" si="52"/>
        <v>0</v>
      </c>
      <c r="AQ39" s="15">
        <f t="shared" si="53"/>
        <v>0</v>
      </c>
      <c r="AR39" s="15">
        <f t="shared" si="54"/>
        <v>0</v>
      </c>
      <c r="AS39" s="15">
        <f t="shared" si="55"/>
        <v>0</v>
      </c>
      <c r="AT39" s="15">
        <f t="shared" si="56"/>
        <v>0</v>
      </c>
      <c r="AU39" s="15">
        <f t="shared" si="57"/>
        <v>0</v>
      </c>
      <c r="AV39" s="15">
        <f t="shared" si="58"/>
        <v>0</v>
      </c>
      <c r="AW39" s="15">
        <f t="shared" si="59"/>
        <v>0</v>
      </c>
      <c r="AX39" s="15">
        <f t="shared" si="60"/>
        <v>0</v>
      </c>
      <c r="AY39" s="15">
        <f t="shared" si="61"/>
        <v>0</v>
      </c>
      <c r="AZ39" s="15">
        <f t="shared" si="62"/>
        <v>0</v>
      </c>
      <c r="BA39" s="15">
        <f t="shared" si="63"/>
        <v>0</v>
      </c>
      <c r="BB39" s="15">
        <f t="shared" si="64"/>
        <v>0</v>
      </c>
      <c r="BC39" s="15">
        <f t="shared" si="65"/>
        <v>0</v>
      </c>
      <c r="BD39" s="15">
        <f t="shared" si="66"/>
        <v>0</v>
      </c>
      <c r="BE39" s="15">
        <f t="shared" si="67"/>
        <v>0</v>
      </c>
      <c r="BF39" s="15">
        <f t="shared" si="68"/>
        <v>0</v>
      </c>
      <c r="BG39" s="15">
        <f t="shared" si="69"/>
        <v>0</v>
      </c>
      <c r="BH39" s="15">
        <f t="shared" si="70"/>
        <v>0</v>
      </c>
      <c r="BI39" s="15">
        <f t="shared" si="71"/>
        <v>0</v>
      </c>
      <c r="BJ39" s="15">
        <f t="shared" si="72"/>
        <v>0</v>
      </c>
      <c r="BK39" s="15">
        <f t="shared" si="73"/>
        <v>0</v>
      </c>
      <c r="BL39" s="15">
        <f t="shared" si="74"/>
        <v>0</v>
      </c>
      <c r="BM39" s="15">
        <f t="shared" si="75"/>
        <v>0</v>
      </c>
    </row>
    <row r="40" spans="2:65" hidden="1" outlineLevel="2" x14ac:dyDescent="0.25">
      <c r="B40" s="20" t="str">
        <f t="shared" si="15"/>
        <v>10 очередь строительства:</v>
      </c>
      <c r="C40" s="12"/>
      <c r="D40" s="24">
        <f>расчет!C66</f>
        <v>0</v>
      </c>
      <c r="E40" s="15">
        <f>расчет!I66</f>
        <v>0</v>
      </c>
      <c r="F40" s="15">
        <f t="shared" si="16"/>
        <v>0</v>
      </c>
      <c r="G40" s="15">
        <f t="shared" si="17"/>
        <v>0</v>
      </c>
      <c r="H40" s="15">
        <f t="shared" si="18"/>
        <v>0</v>
      </c>
      <c r="I40" s="15">
        <f t="shared" si="19"/>
        <v>0</v>
      </c>
      <c r="J40" s="15">
        <f t="shared" si="20"/>
        <v>0</v>
      </c>
      <c r="K40" s="15">
        <f t="shared" si="21"/>
        <v>0</v>
      </c>
      <c r="L40" s="15">
        <f t="shared" si="22"/>
        <v>0</v>
      </c>
      <c r="M40" s="15">
        <f t="shared" si="23"/>
        <v>0</v>
      </c>
      <c r="N40" s="15">
        <f t="shared" si="24"/>
        <v>0</v>
      </c>
      <c r="O40" s="15">
        <f t="shared" si="25"/>
        <v>0</v>
      </c>
      <c r="P40" s="15">
        <f t="shared" si="26"/>
        <v>0</v>
      </c>
      <c r="Q40" s="15">
        <f t="shared" si="27"/>
        <v>0</v>
      </c>
      <c r="R40" s="15">
        <f t="shared" si="28"/>
        <v>0</v>
      </c>
      <c r="S40" s="15">
        <f t="shared" si="29"/>
        <v>0</v>
      </c>
      <c r="T40" s="15">
        <f t="shared" si="30"/>
        <v>0</v>
      </c>
      <c r="U40" s="15">
        <f t="shared" si="31"/>
        <v>0</v>
      </c>
      <c r="V40" s="15">
        <f t="shared" si="32"/>
        <v>0</v>
      </c>
      <c r="W40" s="15">
        <f t="shared" si="33"/>
        <v>0</v>
      </c>
      <c r="X40" s="15">
        <f t="shared" si="34"/>
        <v>0</v>
      </c>
      <c r="Y40" s="15">
        <f t="shared" si="35"/>
        <v>0</v>
      </c>
      <c r="Z40" s="15">
        <f t="shared" si="36"/>
        <v>0</v>
      </c>
      <c r="AA40" s="15">
        <f t="shared" si="37"/>
        <v>0</v>
      </c>
      <c r="AB40" s="15">
        <f t="shared" si="38"/>
        <v>0</v>
      </c>
      <c r="AC40" s="15">
        <f t="shared" si="39"/>
        <v>0</v>
      </c>
      <c r="AD40" s="15">
        <f t="shared" si="40"/>
        <v>0</v>
      </c>
      <c r="AE40" s="15">
        <f t="shared" si="41"/>
        <v>0</v>
      </c>
      <c r="AF40" s="15">
        <f t="shared" si="42"/>
        <v>0</v>
      </c>
      <c r="AG40" s="15">
        <f t="shared" si="43"/>
        <v>0</v>
      </c>
      <c r="AH40" s="15">
        <f t="shared" si="44"/>
        <v>0</v>
      </c>
      <c r="AI40" s="15">
        <f t="shared" si="45"/>
        <v>0</v>
      </c>
      <c r="AJ40" s="15">
        <f t="shared" si="46"/>
        <v>0</v>
      </c>
      <c r="AK40" s="15">
        <f t="shared" si="47"/>
        <v>0</v>
      </c>
      <c r="AL40" s="15">
        <f t="shared" si="48"/>
        <v>0</v>
      </c>
      <c r="AM40" s="15">
        <f t="shared" si="49"/>
        <v>0</v>
      </c>
      <c r="AN40" s="15">
        <f t="shared" si="50"/>
        <v>0</v>
      </c>
      <c r="AO40" s="15">
        <f t="shared" si="51"/>
        <v>0</v>
      </c>
      <c r="AP40" s="15">
        <f t="shared" si="52"/>
        <v>0</v>
      </c>
      <c r="AQ40" s="15">
        <f t="shared" si="53"/>
        <v>0</v>
      </c>
      <c r="AR40" s="15">
        <f t="shared" si="54"/>
        <v>0</v>
      </c>
      <c r="AS40" s="15">
        <f t="shared" si="55"/>
        <v>0</v>
      </c>
      <c r="AT40" s="15">
        <f t="shared" si="56"/>
        <v>0</v>
      </c>
      <c r="AU40" s="15">
        <f t="shared" si="57"/>
        <v>0</v>
      </c>
      <c r="AV40" s="15">
        <f t="shared" si="58"/>
        <v>0</v>
      </c>
      <c r="AW40" s="15">
        <f t="shared" si="59"/>
        <v>0</v>
      </c>
      <c r="AX40" s="15">
        <f t="shared" si="60"/>
        <v>0</v>
      </c>
      <c r="AY40" s="15">
        <f t="shared" si="61"/>
        <v>0</v>
      </c>
      <c r="AZ40" s="15">
        <f t="shared" si="62"/>
        <v>0</v>
      </c>
      <c r="BA40" s="15">
        <f t="shared" si="63"/>
        <v>0</v>
      </c>
      <c r="BB40" s="15">
        <f t="shared" si="64"/>
        <v>0</v>
      </c>
      <c r="BC40" s="15">
        <f t="shared" si="65"/>
        <v>0</v>
      </c>
      <c r="BD40" s="15">
        <f t="shared" si="66"/>
        <v>0</v>
      </c>
      <c r="BE40" s="15">
        <f t="shared" si="67"/>
        <v>0</v>
      </c>
      <c r="BF40" s="15">
        <f t="shared" si="68"/>
        <v>0</v>
      </c>
      <c r="BG40" s="15">
        <f t="shared" si="69"/>
        <v>0</v>
      </c>
      <c r="BH40" s="15">
        <f t="shared" si="70"/>
        <v>0</v>
      </c>
      <c r="BI40" s="15">
        <f t="shared" si="71"/>
        <v>0</v>
      </c>
      <c r="BJ40" s="15">
        <f t="shared" si="72"/>
        <v>0</v>
      </c>
      <c r="BK40" s="15">
        <f t="shared" si="73"/>
        <v>0</v>
      </c>
      <c r="BL40" s="15">
        <f t="shared" si="74"/>
        <v>0</v>
      </c>
      <c r="BM40" s="15">
        <f t="shared" si="75"/>
        <v>0</v>
      </c>
    </row>
    <row r="41" spans="2:65" collapsed="1" x14ac:dyDescent="0.25">
      <c r="B41" s="12" t="s">
        <v>74</v>
      </c>
      <c r="C41" s="1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2:65" x14ac:dyDescent="0.25">
      <c r="B42" s="13" t="s">
        <v>97</v>
      </c>
      <c r="C42" s="12"/>
      <c r="D42" s="2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2:65" outlineLevel="1" x14ac:dyDescent="0.25">
      <c r="B43" s="20" t="str">
        <f>B8</f>
        <v>1 очередь строительства:</v>
      </c>
      <c r="C43" s="12"/>
      <c r="D43" s="24">
        <f>расчет!C9</f>
        <v>42095</v>
      </c>
      <c r="E43" s="15">
        <f>расчет!I9</f>
        <v>3</v>
      </c>
      <c r="F43" s="15">
        <f t="shared" ref="F43:F56" si="76">IF(D43=F$26,1,0)</f>
        <v>1</v>
      </c>
      <c r="G43" s="15">
        <f t="shared" ref="G43:G56" si="77">IF(G$26&lt;D43,0,IF(G$26=D43,1,IF(SUM(F43:F43)&lt;E43,1,0)))</f>
        <v>1</v>
      </c>
      <c r="H43" s="15">
        <f t="shared" ref="H43:H56" si="78">IF(H$26&lt;D43,0,IF(H$26=D43,1,IF(SUM(F43:G43)&lt;E43,1,0)))</f>
        <v>1</v>
      </c>
      <c r="I43" s="15">
        <f t="shared" ref="I43:I56" si="79">IF(I$26&lt;D43,0,IF(I$26=D43,1,IF(SUM(F43:H43)&lt;E43,1,0)))</f>
        <v>0</v>
      </c>
      <c r="J43" s="15">
        <f t="shared" ref="J43:J56" si="80">IF(J$26&lt;D43,0,IF(J$26=D43,1,IF(SUM(F43:I43)&lt;E43,1,0)))</f>
        <v>0</v>
      </c>
      <c r="K43" s="15">
        <f t="shared" ref="K43:K56" si="81">IF(K$26&lt;D43,0,IF(K$26=D43,1,IF(SUM(F43:J43)&lt;E43,1,0)))</f>
        <v>0</v>
      </c>
      <c r="L43" s="15">
        <f t="shared" ref="L43:L56" si="82">IF(L$26&lt;D43,0,IF(L$26=D43,1,IF(SUM(F43:K43)&lt;E43,1,0)))</f>
        <v>0</v>
      </c>
      <c r="M43" s="15">
        <f t="shared" ref="M43:M56" si="83">IF(M$26&lt;D43,0,IF(M$26=D43,1,IF(SUM(F43:L43)&lt;E43,1,0)))</f>
        <v>0</v>
      </c>
      <c r="N43" s="15">
        <f t="shared" ref="N43:N56" si="84">IF(N$26&lt;D43,0,IF(N$26=D43,1,IF(SUM(F43:M43)&lt;E43,1,0)))</f>
        <v>0</v>
      </c>
      <c r="O43" s="15">
        <f t="shared" ref="O43:O56" si="85">IF(O$26&lt;D43,0,IF(O$26=D43,1,IF(SUM(F43:N43)&lt;E43,1,0)))</f>
        <v>0</v>
      </c>
      <c r="P43" s="15">
        <f t="shared" ref="P43:P56" si="86">IF(P$26&lt;D43,0,IF(P$26=D43,1,IF(SUM(F43:O43)&lt;E43,1,0)))</f>
        <v>0</v>
      </c>
      <c r="Q43" s="15">
        <f t="shared" ref="Q43:Q56" si="87">IF(Q$26&lt;D43,0,IF(Q$26=D43,1,IF(SUM(F43:P43)&lt;E43,1,0)))</f>
        <v>0</v>
      </c>
      <c r="R43" s="15">
        <f t="shared" ref="R43:R56" si="88">IF(R$26&lt;D43,0,IF(R$26=D43,1,IF(SUM(F43:Q43)&lt;E43,1,0)))</f>
        <v>0</v>
      </c>
      <c r="S43" s="15">
        <f t="shared" ref="S43:S56" si="89">IF(S$26&lt;D43,0,IF(S$26=D43,1,IF(SUM(F43:R43)&lt;E43,1,0)))</f>
        <v>0</v>
      </c>
      <c r="T43" s="15">
        <f t="shared" ref="T43:T56" si="90">IF(T$26&lt;D43,0,IF(T$26=D43,1,IF(SUM(F43:S43)&lt;E43,1,0)))</f>
        <v>0</v>
      </c>
      <c r="U43" s="15">
        <f t="shared" ref="U43:U56" si="91">IF(U$26&lt;D43,0,IF(U$26=D43,1,IF(SUM(F43:T43)&lt;E43,1,0)))</f>
        <v>0</v>
      </c>
      <c r="V43" s="15">
        <f t="shared" ref="V43:V56" si="92">IF(V$26&lt;D43,0,IF(V$26=D43,1,IF(SUM(F43:U43)&lt;E43,1,0)))</f>
        <v>0</v>
      </c>
      <c r="W43" s="15">
        <f t="shared" ref="W43:W56" si="93">IF(W$26&lt;D43,0,IF(W$26=D43,1,IF(SUM(F43:V43)&lt;E43,1,0)))</f>
        <v>0</v>
      </c>
      <c r="X43" s="15">
        <f t="shared" ref="X43:X56" si="94">IF(X$26&lt;D43,0,IF(X$26=D43,1,IF(SUM(F43:W43)&lt;E43,1,0)))</f>
        <v>0</v>
      </c>
      <c r="Y43" s="15">
        <f t="shared" ref="Y43:Y56" si="95">IF(Y$26&lt;D43,0,IF(Y$26=D43,1,IF(SUM(F43:X43)&lt;E43,1,0)))</f>
        <v>0</v>
      </c>
      <c r="Z43" s="15">
        <f t="shared" ref="Z43:Z56" si="96">IF(Z$26&lt;D43,0,IF(Z$26=D43,1,IF(SUM(F43:Y43)&lt;E43,1,0)))</f>
        <v>0</v>
      </c>
      <c r="AA43" s="15">
        <f t="shared" ref="AA43:AA56" si="97">IF(AA$26&lt;D43,0,IF(AA$26=D43,1,IF(SUM(F43:Z43)&lt;E43,1,0)))</f>
        <v>0</v>
      </c>
      <c r="AB43" s="15">
        <f t="shared" ref="AB43:AB56" si="98">IF(AB$26&lt;D43,0,IF(AB$26=D43,1,IF(SUM(F43:AA43)&lt;E43,1,0)))</f>
        <v>0</v>
      </c>
      <c r="AC43" s="15">
        <f t="shared" ref="AC43:AC56" si="99">IF(AC$26&lt;D43,0,IF(AC$26=D43,1,IF(SUM(F43:AB43)&lt;E43,1,0)))</f>
        <v>0</v>
      </c>
      <c r="AD43" s="15">
        <f t="shared" ref="AD43:AD56" si="100">IF(AD$26&lt;D43,0,IF(AD$26=D43,1,IF(SUM(F43:AC43)&lt;E43,1,0)))</f>
        <v>0</v>
      </c>
      <c r="AE43" s="15">
        <f t="shared" ref="AE43:AE56" si="101">IF(AE$26&lt;D43,0,IF(AE$26=D43,1,IF(SUM(F43:AD43)&lt;E43,1,0)))</f>
        <v>0</v>
      </c>
      <c r="AF43" s="15">
        <f t="shared" ref="AF43:AF56" si="102">IF(AF$26&lt;D43,0,IF(AF$26=D43,1,IF(SUM(F43:AE43)&lt;E43,1,0)))</f>
        <v>0</v>
      </c>
      <c r="AG43" s="15">
        <f t="shared" ref="AG43:AG56" si="103">IF(AG$26&lt;D43,0,IF(AG$26=D43,1,IF(SUM(F43:AF43)&lt;E43,1,0)))</f>
        <v>0</v>
      </c>
      <c r="AH43" s="15">
        <f t="shared" ref="AH43:AH56" si="104">IF(AH$26&lt;D43,0,IF(AH$26=D43,1,IF(SUM(F43:AG43)&lt;E43,1,0)))</f>
        <v>0</v>
      </c>
      <c r="AI43" s="15">
        <f t="shared" ref="AI43:AI56" si="105">IF(AI$26&lt;D43,0,IF(AI$26=D43,1,IF(SUM(F43:AH43)&lt;E43,1,0)))</f>
        <v>0</v>
      </c>
      <c r="AJ43" s="15">
        <f t="shared" ref="AJ43:AJ56" si="106">IF(AJ$26&lt;D43,0,IF(AJ$26=D43,1,IF(SUM(F43:AI43)&lt;E43,1,0)))</f>
        <v>0</v>
      </c>
      <c r="AK43" s="15">
        <f t="shared" ref="AK43:AK56" si="107">IF(AK$26&lt;D43,0,IF(AK$26=D43,1,IF(SUM(F43:AJ43)&lt;E43,1,0)))</f>
        <v>0</v>
      </c>
      <c r="AL43" s="15">
        <f t="shared" ref="AL43:AL56" si="108">IF(AL$26&lt;D43,0,IF(AL$26=D43,1,IF(SUM(F43:AK43)&lt;E43,1,0)))</f>
        <v>0</v>
      </c>
      <c r="AM43" s="15">
        <f t="shared" ref="AM43:AM56" si="109">IF(AM$26&lt;D43,0,IF(AM$26=D43,1,IF(SUM(F43:AL43)&lt;E43,1,0)))</f>
        <v>0</v>
      </c>
      <c r="AN43" s="15">
        <f t="shared" ref="AN43:AN56" si="110">IF(AN$26&lt;D43,0,IF(AN$26=D43,1,IF(SUM(F43:AM43)&lt;E43,1,0)))</f>
        <v>0</v>
      </c>
      <c r="AO43" s="15">
        <f t="shared" ref="AO43:AO56" si="111">IF(AO$26&lt;D43,0,IF(AO$26=D43,1,IF(SUM(F43:AN43)&lt;E43,1,0)))</f>
        <v>0</v>
      </c>
      <c r="AP43" s="15">
        <f t="shared" ref="AP43:AP56" si="112">IF(AP$26&lt;D43,0,IF(AP$26=D43,1,IF(SUM(F43:AO43)&lt;E43,1,0)))</f>
        <v>0</v>
      </c>
      <c r="AQ43" s="15">
        <f t="shared" ref="AQ43:AQ56" si="113">IF(AQ$26&lt;D43,0,IF(AQ$26=D43,1,IF(SUM(F43:AP43)&lt;E43,1,0)))</f>
        <v>0</v>
      </c>
      <c r="AR43" s="15">
        <f t="shared" ref="AR43:AR56" si="114">IF(AR$26&lt;D43,0,IF(AR$26=D43,1,IF(SUM(F43:AQ43)&lt;E43,1,0)))</f>
        <v>0</v>
      </c>
      <c r="AS43" s="15">
        <f t="shared" ref="AS43:AS56" si="115">IF(AS$26&lt;D43,0,IF(AS$26=D43,1,IF(SUM(F43:AR43)&lt;E43,1,0)))</f>
        <v>0</v>
      </c>
      <c r="AT43" s="15">
        <f t="shared" ref="AT43:AT56" si="116">IF(AT$26&lt;D43,0,IF(AT$26=D43,1,IF(SUM(F43:AS43)&lt;E43,1,0)))</f>
        <v>0</v>
      </c>
      <c r="AU43" s="15">
        <f t="shared" ref="AU43:AU56" si="117">IF(AU$26&lt;D43,0,IF(AU$26=D43,1,IF(SUM(F43:AT43)&lt;E43,1,0)))</f>
        <v>0</v>
      </c>
      <c r="AV43" s="15">
        <f t="shared" ref="AV43:AV56" si="118">IF(AV$26&lt;D43,0,IF(AV$26=D43,1,IF(SUM(F43:AU43)&lt;E43,1,0)))</f>
        <v>0</v>
      </c>
      <c r="AW43" s="15">
        <f t="shared" ref="AW43:AW56" si="119">IF(AW$26&lt;D43,0,IF(AW$26=D43,1,IF(SUM(F43:AV43)&lt;E43,1,0)))</f>
        <v>0</v>
      </c>
      <c r="AX43" s="15">
        <f t="shared" ref="AX43:AX56" si="120">IF(AX$26&lt;D43,0,IF(AX$26=D43,1,IF(SUM(F43:AW43)&lt;E43,1,0)))</f>
        <v>0</v>
      </c>
      <c r="AY43" s="15">
        <f t="shared" ref="AY43:AY56" si="121">IF(AY$26&lt;D43,0,IF(AY$26=D43,1,IF(SUM(F43:AX43)&lt;E43,1,0)))</f>
        <v>0</v>
      </c>
      <c r="AZ43" s="15">
        <f t="shared" ref="AZ43:AZ56" si="122">IF(AZ$26&lt;D43,0,IF(AZ$26=D43,1,IF(SUM(F43:AY43)&lt;E43,1,0)))</f>
        <v>0</v>
      </c>
      <c r="BA43" s="15">
        <f t="shared" ref="BA43:BA56" si="123">IF(BA$26&lt;D43,0,IF(BA$26=D43,1,IF(SUM(F43:AZ43)&lt;E43,1,0)))</f>
        <v>0</v>
      </c>
      <c r="BB43" s="15">
        <f t="shared" ref="BB43:BB56" si="124">IF(BB$26&lt;D43,0,IF(BB$26=D43,1,IF(SUM(F43:BA43)&lt;E43,1,0)))</f>
        <v>0</v>
      </c>
      <c r="BC43" s="15">
        <f t="shared" ref="BC43:BC56" si="125">IF(BC$26&lt;D43,0,IF(BC$26=D43,1,IF(SUM(F43:BB43)&lt;E43,1,0)))</f>
        <v>0</v>
      </c>
      <c r="BD43" s="15">
        <f t="shared" ref="BD43:BD56" si="126">IF(BD$26&lt;D43,0,IF(BD$26=D43,1,IF(SUM(F43:BC43)&lt;E43,1,0)))</f>
        <v>0</v>
      </c>
      <c r="BE43" s="15">
        <f t="shared" ref="BE43:BE56" si="127">IF(BE$26&lt;D43,0,IF(BE$26=D43,1,IF(SUM(F43:BD43)&lt;E43,1,0)))</f>
        <v>0</v>
      </c>
      <c r="BF43" s="15">
        <f t="shared" ref="BF43:BF56" si="128">IF(BF$26&lt;D43,0,IF(BF$26=D43,1,IF(SUM(F43:BE43)&lt;E43,1,0)))</f>
        <v>0</v>
      </c>
      <c r="BG43" s="15">
        <f t="shared" ref="BG43:BG56" si="129">IF(BG$26&lt;D43,0,IF(BG$26=D43,1,IF(SUM(F43:BF43)&lt;E43,1,0)))</f>
        <v>0</v>
      </c>
      <c r="BH43" s="15">
        <f t="shared" ref="BH43:BH56" si="130">IF(BH$26&lt;D43,0,IF(BH$26=D43,1,IF(SUM(F43:BG43)&lt;E43,1,0)))</f>
        <v>0</v>
      </c>
      <c r="BI43" s="15">
        <f t="shared" ref="BI43:BI56" si="131">IF(BI$26&lt;D43,0,IF(BI$26=D43,1,IF(SUM(F43:BH43)&lt;E43,1,0)))</f>
        <v>0</v>
      </c>
      <c r="BJ43" s="15">
        <f t="shared" ref="BJ43:BJ56" si="132">IF(BJ$26&lt;D43,0,IF(BJ$26=D43,1,IF(SUM(F43:BI43)&lt;E43,1,0)))</f>
        <v>0</v>
      </c>
      <c r="BK43" s="15">
        <f t="shared" ref="BK43:BK56" si="133">IF(BK$26&lt;D43,0,IF(BK$26=D43,1,IF(SUM(F43:BJ43)&lt;E43,1,0)))</f>
        <v>0</v>
      </c>
      <c r="BL43" s="15">
        <f t="shared" ref="BL43:BL56" si="134">IF(BL$26&lt;D43,0,IF(BL$26=D43,1,IF(SUM(F43:BK43)&lt;E43,1,0)))</f>
        <v>0</v>
      </c>
      <c r="BM43" s="15">
        <f t="shared" ref="BM43:BM56" si="135">IF(BM$26&lt;D43,0,IF(BM$26=D43,1,IF(SUM(F43:BL43)&lt;E43,1,0)))</f>
        <v>0</v>
      </c>
    </row>
    <row r="44" spans="2:65" outlineLevel="1" x14ac:dyDescent="0.25">
      <c r="B44" s="20" t="str">
        <f t="shared" ref="B44:B52" si="136">B9</f>
        <v>2 очередь строительства:</v>
      </c>
      <c r="C44" s="12"/>
      <c r="D44" s="24">
        <f>расчет!C11</f>
        <v>42156</v>
      </c>
      <c r="E44" s="15">
        <f>расчет!I11</f>
        <v>4</v>
      </c>
      <c r="F44" s="15">
        <f t="shared" si="76"/>
        <v>0</v>
      </c>
      <c r="G44" s="15">
        <f t="shared" si="77"/>
        <v>0</v>
      </c>
      <c r="H44" s="15">
        <f t="shared" si="78"/>
        <v>1</v>
      </c>
      <c r="I44" s="15">
        <f t="shared" si="79"/>
        <v>1</v>
      </c>
      <c r="J44" s="15">
        <f t="shared" si="80"/>
        <v>1</v>
      </c>
      <c r="K44" s="15">
        <f t="shared" si="81"/>
        <v>1</v>
      </c>
      <c r="L44" s="15">
        <f t="shared" si="82"/>
        <v>0</v>
      </c>
      <c r="M44" s="15">
        <f t="shared" si="83"/>
        <v>0</v>
      </c>
      <c r="N44" s="15">
        <f t="shared" si="84"/>
        <v>0</v>
      </c>
      <c r="O44" s="15">
        <f t="shared" si="85"/>
        <v>0</v>
      </c>
      <c r="P44" s="15">
        <f t="shared" si="86"/>
        <v>0</v>
      </c>
      <c r="Q44" s="15">
        <f t="shared" si="87"/>
        <v>0</v>
      </c>
      <c r="R44" s="15">
        <f t="shared" si="88"/>
        <v>0</v>
      </c>
      <c r="S44" s="15">
        <f t="shared" si="89"/>
        <v>0</v>
      </c>
      <c r="T44" s="15">
        <f t="shared" si="90"/>
        <v>0</v>
      </c>
      <c r="U44" s="15">
        <f t="shared" si="91"/>
        <v>0</v>
      </c>
      <c r="V44" s="15">
        <f t="shared" si="92"/>
        <v>0</v>
      </c>
      <c r="W44" s="15">
        <f t="shared" si="93"/>
        <v>0</v>
      </c>
      <c r="X44" s="15">
        <f t="shared" si="94"/>
        <v>0</v>
      </c>
      <c r="Y44" s="15">
        <f t="shared" si="95"/>
        <v>0</v>
      </c>
      <c r="Z44" s="15">
        <f t="shared" si="96"/>
        <v>0</v>
      </c>
      <c r="AA44" s="15">
        <f t="shared" si="97"/>
        <v>0</v>
      </c>
      <c r="AB44" s="15">
        <f t="shared" si="98"/>
        <v>0</v>
      </c>
      <c r="AC44" s="15">
        <f t="shared" si="99"/>
        <v>0</v>
      </c>
      <c r="AD44" s="15">
        <f t="shared" si="100"/>
        <v>0</v>
      </c>
      <c r="AE44" s="15">
        <f t="shared" si="101"/>
        <v>0</v>
      </c>
      <c r="AF44" s="15">
        <f t="shared" si="102"/>
        <v>0</v>
      </c>
      <c r="AG44" s="15">
        <f t="shared" si="103"/>
        <v>0</v>
      </c>
      <c r="AH44" s="15">
        <f t="shared" si="104"/>
        <v>0</v>
      </c>
      <c r="AI44" s="15">
        <f t="shared" si="105"/>
        <v>0</v>
      </c>
      <c r="AJ44" s="15">
        <f t="shared" si="106"/>
        <v>0</v>
      </c>
      <c r="AK44" s="15">
        <f t="shared" si="107"/>
        <v>0</v>
      </c>
      <c r="AL44" s="15">
        <f t="shared" si="108"/>
        <v>0</v>
      </c>
      <c r="AM44" s="15">
        <f t="shared" si="109"/>
        <v>0</v>
      </c>
      <c r="AN44" s="15">
        <f t="shared" si="110"/>
        <v>0</v>
      </c>
      <c r="AO44" s="15">
        <f t="shared" si="111"/>
        <v>0</v>
      </c>
      <c r="AP44" s="15">
        <f t="shared" si="112"/>
        <v>0</v>
      </c>
      <c r="AQ44" s="15">
        <f t="shared" si="113"/>
        <v>0</v>
      </c>
      <c r="AR44" s="15">
        <f t="shared" si="114"/>
        <v>0</v>
      </c>
      <c r="AS44" s="15">
        <f t="shared" si="115"/>
        <v>0</v>
      </c>
      <c r="AT44" s="15">
        <f t="shared" si="116"/>
        <v>0</v>
      </c>
      <c r="AU44" s="15">
        <f t="shared" si="117"/>
        <v>0</v>
      </c>
      <c r="AV44" s="15">
        <f t="shared" si="118"/>
        <v>0</v>
      </c>
      <c r="AW44" s="15">
        <f t="shared" si="119"/>
        <v>0</v>
      </c>
      <c r="AX44" s="15">
        <f t="shared" si="120"/>
        <v>0</v>
      </c>
      <c r="AY44" s="15">
        <f t="shared" si="121"/>
        <v>0</v>
      </c>
      <c r="AZ44" s="15">
        <f t="shared" si="122"/>
        <v>0</v>
      </c>
      <c r="BA44" s="15">
        <f t="shared" si="123"/>
        <v>0</v>
      </c>
      <c r="BB44" s="15">
        <f t="shared" si="124"/>
        <v>0</v>
      </c>
      <c r="BC44" s="15">
        <f t="shared" si="125"/>
        <v>0</v>
      </c>
      <c r="BD44" s="15">
        <f t="shared" si="126"/>
        <v>0</v>
      </c>
      <c r="BE44" s="15">
        <f t="shared" si="127"/>
        <v>0</v>
      </c>
      <c r="BF44" s="15">
        <f t="shared" si="128"/>
        <v>0</v>
      </c>
      <c r="BG44" s="15">
        <f t="shared" si="129"/>
        <v>0</v>
      </c>
      <c r="BH44" s="15">
        <f t="shared" si="130"/>
        <v>0</v>
      </c>
      <c r="BI44" s="15">
        <f t="shared" si="131"/>
        <v>0</v>
      </c>
      <c r="BJ44" s="15">
        <f t="shared" si="132"/>
        <v>0</v>
      </c>
      <c r="BK44" s="15">
        <f t="shared" si="133"/>
        <v>0</v>
      </c>
      <c r="BL44" s="15">
        <f t="shared" si="134"/>
        <v>0</v>
      </c>
      <c r="BM44" s="15">
        <f t="shared" si="135"/>
        <v>0</v>
      </c>
    </row>
    <row r="45" spans="2:65" outlineLevel="1" x14ac:dyDescent="0.25">
      <c r="B45" s="20" t="str">
        <f t="shared" si="136"/>
        <v>3 очередь строительства:</v>
      </c>
      <c r="C45" s="12"/>
      <c r="D45" s="24">
        <f>расчет!C13</f>
        <v>42248</v>
      </c>
      <c r="E45" s="15">
        <f>расчет!I13</f>
        <v>2</v>
      </c>
      <c r="F45" s="15">
        <f t="shared" si="76"/>
        <v>0</v>
      </c>
      <c r="G45" s="15">
        <f t="shared" si="77"/>
        <v>0</v>
      </c>
      <c r="H45" s="15">
        <f t="shared" si="78"/>
        <v>0</v>
      </c>
      <c r="I45" s="15">
        <f t="shared" si="79"/>
        <v>0</v>
      </c>
      <c r="J45" s="15">
        <f t="shared" si="80"/>
        <v>0</v>
      </c>
      <c r="K45" s="15">
        <f t="shared" si="81"/>
        <v>1</v>
      </c>
      <c r="L45" s="15">
        <f t="shared" si="82"/>
        <v>1</v>
      </c>
      <c r="M45" s="15">
        <f t="shared" si="83"/>
        <v>0</v>
      </c>
      <c r="N45" s="15">
        <f t="shared" si="84"/>
        <v>0</v>
      </c>
      <c r="O45" s="15">
        <f t="shared" si="85"/>
        <v>0</v>
      </c>
      <c r="P45" s="15">
        <f t="shared" si="86"/>
        <v>0</v>
      </c>
      <c r="Q45" s="15">
        <f t="shared" si="87"/>
        <v>0</v>
      </c>
      <c r="R45" s="15">
        <f t="shared" si="88"/>
        <v>0</v>
      </c>
      <c r="S45" s="15">
        <f t="shared" si="89"/>
        <v>0</v>
      </c>
      <c r="T45" s="15">
        <f t="shared" si="90"/>
        <v>0</v>
      </c>
      <c r="U45" s="15">
        <f t="shared" si="91"/>
        <v>0</v>
      </c>
      <c r="V45" s="15">
        <f t="shared" si="92"/>
        <v>0</v>
      </c>
      <c r="W45" s="15">
        <f t="shared" si="93"/>
        <v>0</v>
      </c>
      <c r="X45" s="15">
        <f t="shared" si="94"/>
        <v>0</v>
      </c>
      <c r="Y45" s="15">
        <f t="shared" si="95"/>
        <v>0</v>
      </c>
      <c r="Z45" s="15">
        <f t="shared" si="96"/>
        <v>0</v>
      </c>
      <c r="AA45" s="15">
        <f t="shared" si="97"/>
        <v>0</v>
      </c>
      <c r="AB45" s="15">
        <f t="shared" si="98"/>
        <v>0</v>
      </c>
      <c r="AC45" s="15">
        <f t="shared" si="99"/>
        <v>0</v>
      </c>
      <c r="AD45" s="15">
        <f t="shared" si="100"/>
        <v>0</v>
      </c>
      <c r="AE45" s="15">
        <f t="shared" si="101"/>
        <v>0</v>
      </c>
      <c r="AF45" s="15">
        <f t="shared" si="102"/>
        <v>0</v>
      </c>
      <c r="AG45" s="15">
        <f t="shared" si="103"/>
        <v>0</v>
      </c>
      <c r="AH45" s="15">
        <f t="shared" si="104"/>
        <v>0</v>
      </c>
      <c r="AI45" s="15">
        <f t="shared" si="105"/>
        <v>0</v>
      </c>
      <c r="AJ45" s="15">
        <f t="shared" si="106"/>
        <v>0</v>
      </c>
      <c r="AK45" s="15">
        <f t="shared" si="107"/>
        <v>0</v>
      </c>
      <c r="AL45" s="15">
        <f t="shared" si="108"/>
        <v>0</v>
      </c>
      <c r="AM45" s="15">
        <f t="shared" si="109"/>
        <v>0</v>
      </c>
      <c r="AN45" s="15">
        <f t="shared" si="110"/>
        <v>0</v>
      </c>
      <c r="AO45" s="15">
        <f t="shared" si="111"/>
        <v>0</v>
      </c>
      <c r="AP45" s="15">
        <f t="shared" si="112"/>
        <v>0</v>
      </c>
      <c r="AQ45" s="15">
        <f t="shared" si="113"/>
        <v>0</v>
      </c>
      <c r="AR45" s="15">
        <f t="shared" si="114"/>
        <v>0</v>
      </c>
      <c r="AS45" s="15">
        <f t="shared" si="115"/>
        <v>0</v>
      </c>
      <c r="AT45" s="15">
        <f t="shared" si="116"/>
        <v>0</v>
      </c>
      <c r="AU45" s="15">
        <f t="shared" si="117"/>
        <v>0</v>
      </c>
      <c r="AV45" s="15">
        <f t="shared" si="118"/>
        <v>0</v>
      </c>
      <c r="AW45" s="15">
        <f t="shared" si="119"/>
        <v>0</v>
      </c>
      <c r="AX45" s="15">
        <f t="shared" si="120"/>
        <v>0</v>
      </c>
      <c r="AY45" s="15">
        <f t="shared" si="121"/>
        <v>0</v>
      </c>
      <c r="AZ45" s="15">
        <f t="shared" si="122"/>
        <v>0</v>
      </c>
      <c r="BA45" s="15">
        <f t="shared" si="123"/>
        <v>0</v>
      </c>
      <c r="BB45" s="15">
        <f t="shared" si="124"/>
        <v>0</v>
      </c>
      <c r="BC45" s="15">
        <f t="shared" si="125"/>
        <v>0</v>
      </c>
      <c r="BD45" s="15">
        <f t="shared" si="126"/>
        <v>0</v>
      </c>
      <c r="BE45" s="15">
        <f t="shared" si="127"/>
        <v>0</v>
      </c>
      <c r="BF45" s="15">
        <f t="shared" si="128"/>
        <v>0</v>
      </c>
      <c r="BG45" s="15">
        <f t="shared" si="129"/>
        <v>0</v>
      </c>
      <c r="BH45" s="15">
        <f t="shared" si="130"/>
        <v>0</v>
      </c>
      <c r="BI45" s="15">
        <f t="shared" si="131"/>
        <v>0</v>
      </c>
      <c r="BJ45" s="15">
        <f t="shared" si="132"/>
        <v>0</v>
      </c>
      <c r="BK45" s="15">
        <f t="shared" si="133"/>
        <v>0</v>
      </c>
      <c r="BL45" s="15">
        <f t="shared" si="134"/>
        <v>0</v>
      </c>
      <c r="BM45" s="15">
        <f t="shared" si="135"/>
        <v>0</v>
      </c>
    </row>
    <row r="46" spans="2:65" hidden="1" outlineLevel="2" x14ac:dyDescent="0.25">
      <c r="B46" s="20" t="str">
        <f t="shared" si="136"/>
        <v>4 очередь строительства:</v>
      </c>
      <c r="C46" s="12"/>
      <c r="D46" s="24">
        <f>расчет!C15</f>
        <v>0</v>
      </c>
      <c r="E46" s="15">
        <f>расчет!I15</f>
        <v>0</v>
      </c>
      <c r="F46" s="15">
        <f t="shared" si="76"/>
        <v>0</v>
      </c>
      <c r="G46" s="15">
        <f t="shared" si="77"/>
        <v>0</v>
      </c>
      <c r="H46" s="15">
        <f t="shared" si="78"/>
        <v>0</v>
      </c>
      <c r="I46" s="15">
        <f t="shared" si="79"/>
        <v>0</v>
      </c>
      <c r="J46" s="15">
        <f t="shared" si="80"/>
        <v>0</v>
      </c>
      <c r="K46" s="15">
        <f t="shared" si="81"/>
        <v>0</v>
      </c>
      <c r="L46" s="15">
        <f t="shared" si="82"/>
        <v>0</v>
      </c>
      <c r="M46" s="15">
        <f t="shared" si="83"/>
        <v>0</v>
      </c>
      <c r="N46" s="15">
        <f t="shared" si="84"/>
        <v>0</v>
      </c>
      <c r="O46" s="15">
        <f t="shared" si="85"/>
        <v>0</v>
      </c>
      <c r="P46" s="15">
        <f t="shared" si="86"/>
        <v>0</v>
      </c>
      <c r="Q46" s="15">
        <f t="shared" si="87"/>
        <v>0</v>
      </c>
      <c r="R46" s="15">
        <f t="shared" si="88"/>
        <v>0</v>
      </c>
      <c r="S46" s="15">
        <f t="shared" si="89"/>
        <v>0</v>
      </c>
      <c r="T46" s="15">
        <f t="shared" si="90"/>
        <v>0</v>
      </c>
      <c r="U46" s="15">
        <f t="shared" si="91"/>
        <v>0</v>
      </c>
      <c r="V46" s="15">
        <f t="shared" si="92"/>
        <v>0</v>
      </c>
      <c r="W46" s="15">
        <f t="shared" si="93"/>
        <v>0</v>
      </c>
      <c r="X46" s="15">
        <f t="shared" si="94"/>
        <v>0</v>
      </c>
      <c r="Y46" s="15">
        <f t="shared" si="95"/>
        <v>0</v>
      </c>
      <c r="Z46" s="15">
        <f t="shared" si="96"/>
        <v>0</v>
      </c>
      <c r="AA46" s="15">
        <f t="shared" si="97"/>
        <v>0</v>
      </c>
      <c r="AB46" s="15">
        <f t="shared" si="98"/>
        <v>0</v>
      </c>
      <c r="AC46" s="15">
        <f t="shared" si="99"/>
        <v>0</v>
      </c>
      <c r="AD46" s="15">
        <f t="shared" si="100"/>
        <v>0</v>
      </c>
      <c r="AE46" s="15">
        <f t="shared" si="101"/>
        <v>0</v>
      </c>
      <c r="AF46" s="15">
        <f t="shared" si="102"/>
        <v>0</v>
      </c>
      <c r="AG46" s="15">
        <f t="shared" si="103"/>
        <v>0</v>
      </c>
      <c r="AH46" s="15">
        <f t="shared" si="104"/>
        <v>0</v>
      </c>
      <c r="AI46" s="15">
        <f t="shared" si="105"/>
        <v>0</v>
      </c>
      <c r="AJ46" s="15">
        <f t="shared" si="106"/>
        <v>0</v>
      </c>
      <c r="AK46" s="15">
        <f t="shared" si="107"/>
        <v>0</v>
      </c>
      <c r="AL46" s="15">
        <f t="shared" si="108"/>
        <v>0</v>
      </c>
      <c r="AM46" s="15">
        <f t="shared" si="109"/>
        <v>0</v>
      </c>
      <c r="AN46" s="15">
        <f t="shared" si="110"/>
        <v>0</v>
      </c>
      <c r="AO46" s="15">
        <f t="shared" si="111"/>
        <v>0</v>
      </c>
      <c r="AP46" s="15">
        <f t="shared" si="112"/>
        <v>0</v>
      </c>
      <c r="AQ46" s="15">
        <f t="shared" si="113"/>
        <v>0</v>
      </c>
      <c r="AR46" s="15">
        <f t="shared" si="114"/>
        <v>0</v>
      </c>
      <c r="AS46" s="15">
        <f t="shared" si="115"/>
        <v>0</v>
      </c>
      <c r="AT46" s="15">
        <f t="shared" si="116"/>
        <v>0</v>
      </c>
      <c r="AU46" s="15">
        <f t="shared" si="117"/>
        <v>0</v>
      </c>
      <c r="AV46" s="15">
        <f t="shared" si="118"/>
        <v>0</v>
      </c>
      <c r="AW46" s="15">
        <f t="shared" si="119"/>
        <v>0</v>
      </c>
      <c r="AX46" s="15">
        <f t="shared" si="120"/>
        <v>0</v>
      </c>
      <c r="AY46" s="15">
        <f t="shared" si="121"/>
        <v>0</v>
      </c>
      <c r="AZ46" s="15">
        <f t="shared" si="122"/>
        <v>0</v>
      </c>
      <c r="BA46" s="15">
        <f t="shared" si="123"/>
        <v>0</v>
      </c>
      <c r="BB46" s="15">
        <f t="shared" si="124"/>
        <v>0</v>
      </c>
      <c r="BC46" s="15">
        <f t="shared" si="125"/>
        <v>0</v>
      </c>
      <c r="BD46" s="15">
        <f t="shared" si="126"/>
        <v>0</v>
      </c>
      <c r="BE46" s="15">
        <f t="shared" si="127"/>
        <v>0</v>
      </c>
      <c r="BF46" s="15">
        <f t="shared" si="128"/>
        <v>0</v>
      </c>
      <c r="BG46" s="15">
        <f t="shared" si="129"/>
        <v>0</v>
      </c>
      <c r="BH46" s="15">
        <f t="shared" si="130"/>
        <v>0</v>
      </c>
      <c r="BI46" s="15">
        <f t="shared" si="131"/>
        <v>0</v>
      </c>
      <c r="BJ46" s="15">
        <f t="shared" si="132"/>
        <v>0</v>
      </c>
      <c r="BK46" s="15">
        <f t="shared" si="133"/>
        <v>0</v>
      </c>
      <c r="BL46" s="15">
        <f t="shared" si="134"/>
        <v>0</v>
      </c>
      <c r="BM46" s="15">
        <f t="shared" si="135"/>
        <v>0</v>
      </c>
    </row>
    <row r="47" spans="2:65" hidden="1" outlineLevel="2" x14ac:dyDescent="0.25">
      <c r="B47" s="20" t="str">
        <f t="shared" si="136"/>
        <v>5 очередь строительства:</v>
      </c>
      <c r="C47" s="12"/>
      <c r="D47" s="24">
        <f>расчет!C17</f>
        <v>0</v>
      </c>
      <c r="E47" s="15">
        <f>расчет!I17</f>
        <v>0</v>
      </c>
      <c r="F47" s="15">
        <f t="shared" si="76"/>
        <v>0</v>
      </c>
      <c r="G47" s="15">
        <f t="shared" si="77"/>
        <v>0</v>
      </c>
      <c r="H47" s="15">
        <f t="shared" si="78"/>
        <v>0</v>
      </c>
      <c r="I47" s="15">
        <f t="shared" si="79"/>
        <v>0</v>
      </c>
      <c r="J47" s="15">
        <f t="shared" si="80"/>
        <v>0</v>
      </c>
      <c r="K47" s="15">
        <f t="shared" si="81"/>
        <v>0</v>
      </c>
      <c r="L47" s="15">
        <f t="shared" si="82"/>
        <v>0</v>
      </c>
      <c r="M47" s="15">
        <f t="shared" si="83"/>
        <v>0</v>
      </c>
      <c r="N47" s="15">
        <f t="shared" si="84"/>
        <v>0</v>
      </c>
      <c r="O47" s="15">
        <f t="shared" si="85"/>
        <v>0</v>
      </c>
      <c r="P47" s="15">
        <f t="shared" si="86"/>
        <v>0</v>
      </c>
      <c r="Q47" s="15">
        <f t="shared" si="87"/>
        <v>0</v>
      </c>
      <c r="R47" s="15">
        <f t="shared" si="88"/>
        <v>0</v>
      </c>
      <c r="S47" s="15">
        <f t="shared" si="89"/>
        <v>0</v>
      </c>
      <c r="T47" s="15">
        <f t="shared" si="90"/>
        <v>0</v>
      </c>
      <c r="U47" s="15">
        <f t="shared" si="91"/>
        <v>0</v>
      </c>
      <c r="V47" s="15">
        <f t="shared" si="92"/>
        <v>0</v>
      </c>
      <c r="W47" s="15">
        <f t="shared" si="93"/>
        <v>0</v>
      </c>
      <c r="X47" s="15">
        <f t="shared" si="94"/>
        <v>0</v>
      </c>
      <c r="Y47" s="15">
        <f t="shared" si="95"/>
        <v>0</v>
      </c>
      <c r="Z47" s="15">
        <f t="shared" si="96"/>
        <v>0</v>
      </c>
      <c r="AA47" s="15">
        <f t="shared" si="97"/>
        <v>0</v>
      </c>
      <c r="AB47" s="15">
        <f t="shared" si="98"/>
        <v>0</v>
      </c>
      <c r="AC47" s="15">
        <f t="shared" si="99"/>
        <v>0</v>
      </c>
      <c r="AD47" s="15">
        <f t="shared" si="100"/>
        <v>0</v>
      </c>
      <c r="AE47" s="15">
        <f t="shared" si="101"/>
        <v>0</v>
      </c>
      <c r="AF47" s="15">
        <f t="shared" si="102"/>
        <v>0</v>
      </c>
      <c r="AG47" s="15">
        <f t="shared" si="103"/>
        <v>0</v>
      </c>
      <c r="AH47" s="15">
        <f t="shared" si="104"/>
        <v>0</v>
      </c>
      <c r="AI47" s="15">
        <f t="shared" si="105"/>
        <v>0</v>
      </c>
      <c r="AJ47" s="15">
        <f t="shared" si="106"/>
        <v>0</v>
      </c>
      <c r="AK47" s="15">
        <f t="shared" si="107"/>
        <v>0</v>
      </c>
      <c r="AL47" s="15">
        <f t="shared" si="108"/>
        <v>0</v>
      </c>
      <c r="AM47" s="15">
        <f t="shared" si="109"/>
        <v>0</v>
      </c>
      <c r="AN47" s="15">
        <f t="shared" si="110"/>
        <v>0</v>
      </c>
      <c r="AO47" s="15">
        <f t="shared" si="111"/>
        <v>0</v>
      </c>
      <c r="AP47" s="15">
        <f t="shared" si="112"/>
        <v>0</v>
      </c>
      <c r="AQ47" s="15">
        <f t="shared" si="113"/>
        <v>0</v>
      </c>
      <c r="AR47" s="15">
        <f t="shared" si="114"/>
        <v>0</v>
      </c>
      <c r="AS47" s="15">
        <f t="shared" si="115"/>
        <v>0</v>
      </c>
      <c r="AT47" s="15">
        <f t="shared" si="116"/>
        <v>0</v>
      </c>
      <c r="AU47" s="15">
        <f t="shared" si="117"/>
        <v>0</v>
      </c>
      <c r="AV47" s="15">
        <f t="shared" si="118"/>
        <v>0</v>
      </c>
      <c r="AW47" s="15">
        <f t="shared" si="119"/>
        <v>0</v>
      </c>
      <c r="AX47" s="15">
        <f t="shared" si="120"/>
        <v>0</v>
      </c>
      <c r="AY47" s="15">
        <f t="shared" si="121"/>
        <v>0</v>
      </c>
      <c r="AZ47" s="15">
        <f t="shared" si="122"/>
        <v>0</v>
      </c>
      <c r="BA47" s="15">
        <f t="shared" si="123"/>
        <v>0</v>
      </c>
      <c r="BB47" s="15">
        <f t="shared" si="124"/>
        <v>0</v>
      </c>
      <c r="BC47" s="15">
        <f t="shared" si="125"/>
        <v>0</v>
      </c>
      <c r="BD47" s="15">
        <f t="shared" si="126"/>
        <v>0</v>
      </c>
      <c r="BE47" s="15">
        <f t="shared" si="127"/>
        <v>0</v>
      </c>
      <c r="BF47" s="15">
        <f t="shared" si="128"/>
        <v>0</v>
      </c>
      <c r="BG47" s="15">
        <f t="shared" si="129"/>
        <v>0</v>
      </c>
      <c r="BH47" s="15">
        <f t="shared" si="130"/>
        <v>0</v>
      </c>
      <c r="BI47" s="15">
        <f t="shared" si="131"/>
        <v>0</v>
      </c>
      <c r="BJ47" s="15">
        <f t="shared" si="132"/>
        <v>0</v>
      </c>
      <c r="BK47" s="15">
        <f t="shared" si="133"/>
        <v>0</v>
      </c>
      <c r="BL47" s="15">
        <f t="shared" si="134"/>
        <v>0</v>
      </c>
      <c r="BM47" s="15">
        <f t="shared" si="135"/>
        <v>0</v>
      </c>
    </row>
    <row r="48" spans="2:65" hidden="1" outlineLevel="2" x14ac:dyDescent="0.25">
      <c r="B48" s="20" t="str">
        <f t="shared" si="136"/>
        <v>6 очередь строительства:</v>
      </c>
      <c r="C48" s="12"/>
      <c r="D48" s="24">
        <f>расчет!C19</f>
        <v>0</v>
      </c>
      <c r="E48" s="15">
        <f>расчет!I19</f>
        <v>0</v>
      </c>
      <c r="F48" s="15">
        <f t="shared" si="76"/>
        <v>0</v>
      </c>
      <c r="G48" s="15">
        <f t="shared" si="77"/>
        <v>0</v>
      </c>
      <c r="H48" s="15">
        <f t="shared" si="78"/>
        <v>0</v>
      </c>
      <c r="I48" s="15">
        <f t="shared" si="79"/>
        <v>0</v>
      </c>
      <c r="J48" s="15">
        <f t="shared" si="80"/>
        <v>0</v>
      </c>
      <c r="K48" s="15">
        <f t="shared" si="81"/>
        <v>0</v>
      </c>
      <c r="L48" s="15">
        <f t="shared" si="82"/>
        <v>0</v>
      </c>
      <c r="M48" s="15">
        <f t="shared" si="83"/>
        <v>0</v>
      </c>
      <c r="N48" s="15">
        <f t="shared" si="84"/>
        <v>0</v>
      </c>
      <c r="O48" s="15">
        <f t="shared" si="85"/>
        <v>0</v>
      </c>
      <c r="P48" s="15">
        <f t="shared" si="86"/>
        <v>0</v>
      </c>
      <c r="Q48" s="15">
        <f t="shared" si="87"/>
        <v>0</v>
      </c>
      <c r="R48" s="15">
        <f t="shared" si="88"/>
        <v>0</v>
      </c>
      <c r="S48" s="15">
        <f t="shared" si="89"/>
        <v>0</v>
      </c>
      <c r="T48" s="15">
        <f t="shared" si="90"/>
        <v>0</v>
      </c>
      <c r="U48" s="15">
        <f t="shared" si="91"/>
        <v>0</v>
      </c>
      <c r="V48" s="15">
        <f t="shared" si="92"/>
        <v>0</v>
      </c>
      <c r="W48" s="15">
        <f t="shared" si="93"/>
        <v>0</v>
      </c>
      <c r="X48" s="15">
        <f t="shared" si="94"/>
        <v>0</v>
      </c>
      <c r="Y48" s="15">
        <f t="shared" si="95"/>
        <v>0</v>
      </c>
      <c r="Z48" s="15">
        <f t="shared" si="96"/>
        <v>0</v>
      </c>
      <c r="AA48" s="15">
        <f t="shared" si="97"/>
        <v>0</v>
      </c>
      <c r="AB48" s="15">
        <f t="shared" si="98"/>
        <v>0</v>
      </c>
      <c r="AC48" s="15">
        <f t="shared" si="99"/>
        <v>0</v>
      </c>
      <c r="AD48" s="15">
        <f t="shared" si="100"/>
        <v>0</v>
      </c>
      <c r="AE48" s="15">
        <f t="shared" si="101"/>
        <v>0</v>
      </c>
      <c r="AF48" s="15">
        <f t="shared" si="102"/>
        <v>0</v>
      </c>
      <c r="AG48" s="15">
        <f t="shared" si="103"/>
        <v>0</v>
      </c>
      <c r="AH48" s="15">
        <f t="shared" si="104"/>
        <v>0</v>
      </c>
      <c r="AI48" s="15">
        <f t="shared" si="105"/>
        <v>0</v>
      </c>
      <c r="AJ48" s="15">
        <f t="shared" si="106"/>
        <v>0</v>
      </c>
      <c r="AK48" s="15">
        <f t="shared" si="107"/>
        <v>0</v>
      </c>
      <c r="AL48" s="15">
        <f t="shared" si="108"/>
        <v>0</v>
      </c>
      <c r="AM48" s="15">
        <f t="shared" si="109"/>
        <v>0</v>
      </c>
      <c r="AN48" s="15">
        <f t="shared" si="110"/>
        <v>0</v>
      </c>
      <c r="AO48" s="15">
        <f t="shared" si="111"/>
        <v>0</v>
      </c>
      <c r="AP48" s="15">
        <f t="shared" si="112"/>
        <v>0</v>
      </c>
      <c r="AQ48" s="15">
        <f t="shared" si="113"/>
        <v>0</v>
      </c>
      <c r="AR48" s="15">
        <f t="shared" si="114"/>
        <v>0</v>
      </c>
      <c r="AS48" s="15">
        <f t="shared" si="115"/>
        <v>0</v>
      </c>
      <c r="AT48" s="15">
        <f t="shared" si="116"/>
        <v>0</v>
      </c>
      <c r="AU48" s="15">
        <f t="shared" si="117"/>
        <v>0</v>
      </c>
      <c r="AV48" s="15">
        <f t="shared" si="118"/>
        <v>0</v>
      </c>
      <c r="AW48" s="15">
        <f t="shared" si="119"/>
        <v>0</v>
      </c>
      <c r="AX48" s="15">
        <f t="shared" si="120"/>
        <v>0</v>
      </c>
      <c r="AY48" s="15">
        <f t="shared" si="121"/>
        <v>0</v>
      </c>
      <c r="AZ48" s="15">
        <f t="shared" si="122"/>
        <v>0</v>
      </c>
      <c r="BA48" s="15">
        <f t="shared" si="123"/>
        <v>0</v>
      </c>
      <c r="BB48" s="15">
        <f t="shared" si="124"/>
        <v>0</v>
      </c>
      <c r="BC48" s="15">
        <f t="shared" si="125"/>
        <v>0</v>
      </c>
      <c r="BD48" s="15">
        <f t="shared" si="126"/>
        <v>0</v>
      </c>
      <c r="BE48" s="15">
        <f t="shared" si="127"/>
        <v>0</v>
      </c>
      <c r="BF48" s="15">
        <f t="shared" si="128"/>
        <v>0</v>
      </c>
      <c r="BG48" s="15">
        <f t="shared" si="129"/>
        <v>0</v>
      </c>
      <c r="BH48" s="15">
        <f t="shared" si="130"/>
        <v>0</v>
      </c>
      <c r="BI48" s="15">
        <f t="shared" si="131"/>
        <v>0</v>
      </c>
      <c r="BJ48" s="15">
        <f t="shared" si="132"/>
        <v>0</v>
      </c>
      <c r="BK48" s="15">
        <f t="shared" si="133"/>
        <v>0</v>
      </c>
      <c r="BL48" s="15">
        <f t="shared" si="134"/>
        <v>0</v>
      </c>
      <c r="BM48" s="15">
        <f t="shared" si="135"/>
        <v>0</v>
      </c>
    </row>
    <row r="49" spans="2:72" hidden="1" outlineLevel="2" x14ac:dyDescent="0.25">
      <c r="B49" s="20" t="str">
        <f t="shared" si="136"/>
        <v>7 очередь строительства:</v>
      </c>
      <c r="C49" s="12"/>
      <c r="D49" s="24">
        <f>расчет!C21</f>
        <v>0</v>
      </c>
      <c r="E49" s="15">
        <f>расчет!I21</f>
        <v>0</v>
      </c>
      <c r="F49" s="15">
        <f t="shared" si="76"/>
        <v>0</v>
      </c>
      <c r="G49" s="15">
        <f t="shared" si="77"/>
        <v>0</v>
      </c>
      <c r="H49" s="15">
        <f t="shared" si="78"/>
        <v>0</v>
      </c>
      <c r="I49" s="15">
        <f t="shared" si="79"/>
        <v>0</v>
      </c>
      <c r="J49" s="15">
        <f t="shared" si="80"/>
        <v>0</v>
      </c>
      <c r="K49" s="15">
        <f t="shared" si="81"/>
        <v>0</v>
      </c>
      <c r="L49" s="15">
        <f t="shared" si="82"/>
        <v>0</v>
      </c>
      <c r="M49" s="15">
        <f t="shared" si="83"/>
        <v>0</v>
      </c>
      <c r="N49" s="15">
        <f t="shared" si="84"/>
        <v>0</v>
      </c>
      <c r="O49" s="15">
        <f t="shared" si="85"/>
        <v>0</v>
      </c>
      <c r="P49" s="15">
        <f t="shared" si="86"/>
        <v>0</v>
      </c>
      <c r="Q49" s="15">
        <f t="shared" si="87"/>
        <v>0</v>
      </c>
      <c r="R49" s="15">
        <f t="shared" si="88"/>
        <v>0</v>
      </c>
      <c r="S49" s="15">
        <f t="shared" si="89"/>
        <v>0</v>
      </c>
      <c r="T49" s="15">
        <f t="shared" si="90"/>
        <v>0</v>
      </c>
      <c r="U49" s="15">
        <f t="shared" si="91"/>
        <v>0</v>
      </c>
      <c r="V49" s="15">
        <f t="shared" si="92"/>
        <v>0</v>
      </c>
      <c r="W49" s="15">
        <f t="shared" si="93"/>
        <v>0</v>
      </c>
      <c r="X49" s="15">
        <f t="shared" si="94"/>
        <v>0</v>
      </c>
      <c r="Y49" s="15">
        <f t="shared" si="95"/>
        <v>0</v>
      </c>
      <c r="Z49" s="15">
        <f t="shared" si="96"/>
        <v>0</v>
      </c>
      <c r="AA49" s="15">
        <f t="shared" si="97"/>
        <v>0</v>
      </c>
      <c r="AB49" s="15">
        <f t="shared" si="98"/>
        <v>0</v>
      </c>
      <c r="AC49" s="15">
        <f t="shared" si="99"/>
        <v>0</v>
      </c>
      <c r="AD49" s="15">
        <f t="shared" si="100"/>
        <v>0</v>
      </c>
      <c r="AE49" s="15">
        <f t="shared" si="101"/>
        <v>0</v>
      </c>
      <c r="AF49" s="15">
        <f t="shared" si="102"/>
        <v>0</v>
      </c>
      <c r="AG49" s="15">
        <f t="shared" si="103"/>
        <v>0</v>
      </c>
      <c r="AH49" s="15">
        <f t="shared" si="104"/>
        <v>0</v>
      </c>
      <c r="AI49" s="15">
        <f t="shared" si="105"/>
        <v>0</v>
      </c>
      <c r="AJ49" s="15">
        <f t="shared" si="106"/>
        <v>0</v>
      </c>
      <c r="AK49" s="15">
        <f t="shared" si="107"/>
        <v>0</v>
      </c>
      <c r="AL49" s="15">
        <f t="shared" si="108"/>
        <v>0</v>
      </c>
      <c r="AM49" s="15">
        <f t="shared" si="109"/>
        <v>0</v>
      </c>
      <c r="AN49" s="15">
        <f t="shared" si="110"/>
        <v>0</v>
      </c>
      <c r="AO49" s="15">
        <f t="shared" si="111"/>
        <v>0</v>
      </c>
      <c r="AP49" s="15">
        <f t="shared" si="112"/>
        <v>0</v>
      </c>
      <c r="AQ49" s="15">
        <f t="shared" si="113"/>
        <v>0</v>
      </c>
      <c r="AR49" s="15">
        <f t="shared" si="114"/>
        <v>0</v>
      </c>
      <c r="AS49" s="15">
        <f t="shared" si="115"/>
        <v>0</v>
      </c>
      <c r="AT49" s="15">
        <f t="shared" si="116"/>
        <v>0</v>
      </c>
      <c r="AU49" s="15">
        <f t="shared" si="117"/>
        <v>0</v>
      </c>
      <c r="AV49" s="15">
        <f t="shared" si="118"/>
        <v>0</v>
      </c>
      <c r="AW49" s="15">
        <f t="shared" si="119"/>
        <v>0</v>
      </c>
      <c r="AX49" s="15">
        <f t="shared" si="120"/>
        <v>0</v>
      </c>
      <c r="AY49" s="15">
        <f t="shared" si="121"/>
        <v>0</v>
      </c>
      <c r="AZ49" s="15">
        <f t="shared" si="122"/>
        <v>0</v>
      </c>
      <c r="BA49" s="15">
        <f t="shared" si="123"/>
        <v>0</v>
      </c>
      <c r="BB49" s="15">
        <f t="shared" si="124"/>
        <v>0</v>
      </c>
      <c r="BC49" s="15">
        <f t="shared" si="125"/>
        <v>0</v>
      </c>
      <c r="BD49" s="15">
        <f t="shared" si="126"/>
        <v>0</v>
      </c>
      <c r="BE49" s="15">
        <f t="shared" si="127"/>
        <v>0</v>
      </c>
      <c r="BF49" s="15">
        <f t="shared" si="128"/>
        <v>0</v>
      </c>
      <c r="BG49" s="15">
        <f t="shared" si="129"/>
        <v>0</v>
      </c>
      <c r="BH49" s="15">
        <f t="shared" si="130"/>
        <v>0</v>
      </c>
      <c r="BI49" s="15">
        <f t="shared" si="131"/>
        <v>0</v>
      </c>
      <c r="BJ49" s="15">
        <f t="shared" si="132"/>
        <v>0</v>
      </c>
      <c r="BK49" s="15">
        <f t="shared" si="133"/>
        <v>0</v>
      </c>
      <c r="BL49" s="15">
        <f t="shared" si="134"/>
        <v>0</v>
      </c>
      <c r="BM49" s="15">
        <f t="shared" si="135"/>
        <v>0</v>
      </c>
    </row>
    <row r="50" spans="2:72" hidden="1" outlineLevel="2" x14ac:dyDescent="0.25">
      <c r="B50" s="20" t="str">
        <f t="shared" si="136"/>
        <v>8 очередь строительства:</v>
      </c>
      <c r="C50" s="12"/>
      <c r="D50" s="24">
        <f>расчет!C23</f>
        <v>0</v>
      </c>
      <c r="E50" s="15">
        <f>расчет!I23</f>
        <v>0</v>
      </c>
      <c r="F50" s="15">
        <f t="shared" si="76"/>
        <v>0</v>
      </c>
      <c r="G50" s="15">
        <f t="shared" si="77"/>
        <v>0</v>
      </c>
      <c r="H50" s="15">
        <f t="shared" si="78"/>
        <v>0</v>
      </c>
      <c r="I50" s="15">
        <f t="shared" si="79"/>
        <v>0</v>
      </c>
      <c r="J50" s="15">
        <f t="shared" si="80"/>
        <v>0</v>
      </c>
      <c r="K50" s="15">
        <f t="shared" si="81"/>
        <v>0</v>
      </c>
      <c r="L50" s="15">
        <f t="shared" si="82"/>
        <v>0</v>
      </c>
      <c r="M50" s="15">
        <f t="shared" si="83"/>
        <v>0</v>
      </c>
      <c r="N50" s="15">
        <f t="shared" si="84"/>
        <v>0</v>
      </c>
      <c r="O50" s="15">
        <f t="shared" si="85"/>
        <v>0</v>
      </c>
      <c r="P50" s="15">
        <f t="shared" si="86"/>
        <v>0</v>
      </c>
      <c r="Q50" s="15">
        <f t="shared" si="87"/>
        <v>0</v>
      </c>
      <c r="R50" s="15">
        <f t="shared" si="88"/>
        <v>0</v>
      </c>
      <c r="S50" s="15">
        <f t="shared" si="89"/>
        <v>0</v>
      </c>
      <c r="T50" s="15">
        <f t="shared" si="90"/>
        <v>0</v>
      </c>
      <c r="U50" s="15">
        <f t="shared" si="91"/>
        <v>0</v>
      </c>
      <c r="V50" s="15">
        <f t="shared" si="92"/>
        <v>0</v>
      </c>
      <c r="W50" s="15">
        <f t="shared" si="93"/>
        <v>0</v>
      </c>
      <c r="X50" s="15">
        <f t="shared" si="94"/>
        <v>0</v>
      </c>
      <c r="Y50" s="15">
        <f t="shared" si="95"/>
        <v>0</v>
      </c>
      <c r="Z50" s="15">
        <f t="shared" si="96"/>
        <v>0</v>
      </c>
      <c r="AA50" s="15">
        <f t="shared" si="97"/>
        <v>0</v>
      </c>
      <c r="AB50" s="15">
        <f t="shared" si="98"/>
        <v>0</v>
      </c>
      <c r="AC50" s="15">
        <f t="shared" si="99"/>
        <v>0</v>
      </c>
      <c r="AD50" s="15">
        <f t="shared" si="100"/>
        <v>0</v>
      </c>
      <c r="AE50" s="15">
        <f t="shared" si="101"/>
        <v>0</v>
      </c>
      <c r="AF50" s="15">
        <f t="shared" si="102"/>
        <v>0</v>
      </c>
      <c r="AG50" s="15">
        <f t="shared" si="103"/>
        <v>0</v>
      </c>
      <c r="AH50" s="15">
        <f t="shared" si="104"/>
        <v>0</v>
      </c>
      <c r="AI50" s="15">
        <f t="shared" si="105"/>
        <v>0</v>
      </c>
      <c r="AJ50" s="15">
        <f t="shared" si="106"/>
        <v>0</v>
      </c>
      <c r="AK50" s="15">
        <f t="shared" si="107"/>
        <v>0</v>
      </c>
      <c r="AL50" s="15">
        <f t="shared" si="108"/>
        <v>0</v>
      </c>
      <c r="AM50" s="15">
        <f t="shared" si="109"/>
        <v>0</v>
      </c>
      <c r="AN50" s="15">
        <f t="shared" si="110"/>
        <v>0</v>
      </c>
      <c r="AO50" s="15">
        <f t="shared" si="111"/>
        <v>0</v>
      </c>
      <c r="AP50" s="15">
        <f t="shared" si="112"/>
        <v>0</v>
      </c>
      <c r="AQ50" s="15">
        <f t="shared" si="113"/>
        <v>0</v>
      </c>
      <c r="AR50" s="15">
        <f t="shared" si="114"/>
        <v>0</v>
      </c>
      <c r="AS50" s="15">
        <f t="shared" si="115"/>
        <v>0</v>
      </c>
      <c r="AT50" s="15">
        <f t="shared" si="116"/>
        <v>0</v>
      </c>
      <c r="AU50" s="15">
        <f t="shared" si="117"/>
        <v>0</v>
      </c>
      <c r="AV50" s="15">
        <f t="shared" si="118"/>
        <v>0</v>
      </c>
      <c r="AW50" s="15">
        <f t="shared" si="119"/>
        <v>0</v>
      </c>
      <c r="AX50" s="15">
        <f t="shared" si="120"/>
        <v>0</v>
      </c>
      <c r="AY50" s="15">
        <f t="shared" si="121"/>
        <v>0</v>
      </c>
      <c r="AZ50" s="15">
        <f t="shared" si="122"/>
        <v>0</v>
      </c>
      <c r="BA50" s="15">
        <f t="shared" si="123"/>
        <v>0</v>
      </c>
      <c r="BB50" s="15">
        <f t="shared" si="124"/>
        <v>0</v>
      </c>
      <c r="BC50" s="15">
        <f t="shared" si="125"/>
        <v>0</v>
      </c>
      <c r="BD50" s="15">
        <f t="shared" si="126"/>
        <v>0</v>
      </c>
      <c r="BE50" s="15">
        <f t="shared" si="127"/>
        <v>0</v>
      </c>
      <c r="BF50" s="15">
        <f t="shared" si="128"/>
        <v>0</v>
      </c>
      <c r="BG50" s="15">
        <f t="shared" si="129"/>
        <v>0</v>
      </c>
      <c r="BH50" s="15">
        <f t="shared" si="130"/>
        <v>0</v>
      </c>
      <c r="BI50" s="15">
        <f t="shared" si="131"/>
        <v>0</v>
      </c>
      <c r="BJ50" s="15">
        <f t="shared" si="132"/>
        <v>0</v>
      </c>
      <c r="BK50" s="15">
        <f t="shared" si="133"/>
        <v>0</v>
      </c>
      <c r="BL50" s="15">
        <f t="shared" si="134"/>
        <v>0</v>
      </c>
      <c r="BM50" s="15">
        <f t="shared" si="135"/>
        <v>0</v>
      </c>
    </row>
    <row r="51" spans="2:72" hidden="1" outlineLevel="2" x14ac:dyDescent="0.25">
      <c r="B51" s="20" t="str">
        <f t="shared" si="136"/>
        <v>9 очередь строительства:</v>
      </c>
      <c r="C51" s="12"/>
      <c r="D51" s="24">
        <f>расчет!C23</f>
        <v>0</v>
      </c>
      <c r="E51" s="15">
        <f>расчет!I23</f>
        <v>0</v>
      </c>
      <c r="F51" s="15">
        <f t="shared" si="76"/>
        <v>0</v>
      </c>
      <c r="G51" s="15">
        <f t="shared" si="77"/>
        <v>0</v>
      </c>
      <c r="H51" s="15">
        <f t="shared" si="78"/>
        <v>0</v>
      </c>
      <c r="I51" s="15">
        <f t="shared" si="79"/>
        <v>0</v>
      </c>
      <c r="J51" s="15">
        <f t="shared" si="80"/>
        <v>0</v>
      </c>
      <c r="K51" s="15">
        <f t="shared" si="81"/>
        <v>0</v>
      </c>
      <c r="L51" s="15">
        <f t="shared" si="82"/>
        <v>0</v>
      </c>
      <c r="M51" s="15">
        <f t="shared" si="83"/>
        <v>0</v>
      </c>
      <c r="N51" s="15">
        <f t="shared" si="84"/>
        <v>0</v>
      </c>
      <c r="O51" s="15">
        <f t="shared" si="85"/>
        <v>0</v>
      </c>
      <c r="P51" s="15">
        <f t="shared" si="86"/>
        <v>0</v>
      </c>
      <c r="Q51" s="15">
        <f t="shared" si="87"/>
        <v>0</v>
      </c>
      <c r="R51" s="15">
        <f t="shared" si="88"/>
        <v>0</v>
      </c>
      <c r="S51" s="15">
        <f t="shared" si="89"/>
        <v>0</v>
      </c>
      <c r="T51" s="15">
        <f t="shared" si="90"/>
        <v>0</v>
      </c>
      <c r="U51" s="15">
        <f t="shared" si="91"/>
        <v>0</v>
      </c>
      <c r="V51" s="15">
        <f t="shared" si="92"/>
        <v>0</v>
      </c>
      <c r="W51" s="15">
        <f t="shared" si="93"/>
        <v>0</v>
      </c>
      <c r="X51" s="15">
        <f t="shared" si="94"/>
        <v>0</v>
      </c>
      <c r="Y51" s="15">
        <f t="shared" si="95"/>
        <v>0</v>
      </c>
      <c r="Z51" s="15">
        <f t="shared" si="96"/>
        <v>0</v>
      </c>
      <c r="AA51" s="15">
        <f t="shared" si="97"/>
        <v>0</v>
      </c>
      <c r="AB51" s="15">
        <f t="shared" si="98"/>
        <v>0</v>
      </c>
      <c r="AC51" s="15">
        <f t="shared" si="99"/>
        <v>0</v>
      </c>
      <c r="AD51" s="15">
        <f t="shared" si="100"/>
        <v>0</v>
      </c>
      <c r="AE51" s="15">
        <f t="shared" si="101"/>
        <v>0</v>
      </c>
      <c r="AF51" s="15">
        <f t="shared" si="102"/>
        <v>0</v>
      </c>
      <c r="AG51" s="15">
        <f t="shared" si="103"/>
        <v>0</v>
      </c>
      <c r="AH51" s="15">
        <f t="shared" si="104"/>
        <v>0</v>
      </c>
      <c r="AI51" s="15">
        <f t="shared" si="105"/>
        <v>0</v>
      </c>
      <c r="AJ51" s="15">
        <f t="shared" si="106"/>
        <v>0</v>
      </c>
      <c r="AK51" s="15">
        <f t="shared" si="107"/>
        <v>0</v>
      </c>
      <c r="AL51" s="15">
        <f t="shared" si="108"/>
        <v>0</v>
      </c>
      <c r="AM51" s="15">
        <f t="shared" si="109"/>
        <v>0</v>
      </c>
      <c r="AN51" s="15">
        <f t="shared" si="110"/>
        <v>0</v>
      </c>
      <c r="AO51" s="15">
        <f t="shared" si="111"/>
        <v>0</v>
      </c>
      <c r="AP51" s="15">
        <f t="shared" si="112"/>
        <v>0</v>
      </c>
      <c r="AQ51" s="15">
        <f t="shared" si="113"/>
        <v>0</v>
      </c>
      <c r="AR51" s="15">
        <f t="shared" si="114"/>
        <v>0</v>
      </c>
      <c r="AS51" s="15">
        <f t="shared" si="115"/>
        <v>0</v>
      </c>
      <c r="AT51" s="15">
        <f t="shared" si="116"/>
        <v>0</v>
      </c>
      <c r="AU51" s="15">
        <f t="shared" si="117"/>
        <v>0</v>
      </c>
      <c r="AV51" s="15">
        <f t="shared" si="118"/>
        <v>0</v>
      </c>
      <c r="AW51" s="15">
        <f t="shared" si="119"/>
        <v>0</v>
      </c>
      <c r="AX51" s="15">
        <f t="shared" si="120"/>
        <v>0</v>
      </c>
      <c r="AY51" s="15">
        <f t="shared" si="121"/>
        <v>0</v>
      </c>
      <c r="AZ51" s="15">
        <f t="shared" si="122"/>
        <v>0</v>
      </c>
      <c r="BA51" s="15">
        <f t="shared" si="123"/>
        <v>0</v>
      </c>
      <c r="BB51" s="15">
        <f t="shared" si="124"/>
        <v>0</v>
      </c>
      <c r="BC51" s="15">
        <f t="shared" si="125"/>
        <v>0</v>
      </c>
      <c r="BD51" s="15">
        <f t="shared" si="126"/>
        <v>0</v>
      </c>
      <c r="BE51" s="15">
        <f t="shared" si="127"/>
        <v>0</v>
      </c>
      <c r="BF51" s="15">
        <f t="shared" si="128"/>
        <v>0</v>
      </c>
      <c r="BG51" s="15">
        <f t="shared" si="129"/>
        <v>0</v>
      </c>
      <c r="BH51" s="15">
        <f t="shared" si="130"/>
        <v>0</v>
      </c>
      <c r="BI51" s="15">
        <f t="shared" si="131"/>
        <v>0</v>
      </c>
      <c r="BJ51" s="15">
        <f t="shared" si="132"/>
        <v>0</v>
      </c>
      <c r="BK51" s="15">
        <f t="shared" si="133"/>
        <v>0</v>
      </c>
      <c r="BL51" s="15">
        <f t="shared" si="134"/>
        <v>0</v>
      </c>
      <c r="BM51" s="15">
        <f t="shared" si="135"/>
        <v>0</v>
      </c>
    </row>
    <row r="52" spans="2:72" hidden="1" outlineLevel="2" x14ac:dyDescent="0.25">
      <c r="B52" s="20" t="str">
        <f t="shared" si="136"/>
        <v>10 очередь строительства:</v>
      </c>
      <c r="C52" s="12"/>
      <c r="D52" s="24">
        <f>расчет!C25</f>
        <v>0</v>
      </c>
      <c r="E52" s="15">
        <f>расчет!I25</f>
        <v>0</v>
      </c>
      <c r="F52" s="15">
        <f t="shared" si="76"/>
        <v>0</v>
      </c>
      <c r="G52" s="15">
        <f t="shared" si="77"/>
        <v>0</v>
      </c>
      <c r="H52" s="15">
        <f t="shared" si="78"/>
        <v>0</v>
      </c>
      <c r="I52" s="15">
        <f t="shared" si="79"/>
        <v>0</v>
      </c>
      <c r="J52" s="15">
        <f t="shared" si="80"/>
        <v>0</v>
      </c>
      <c r="K52" s="15">
        <f t="shared" si="81"/>
        <v>0</v>
      </c>
      <c r="L52" s="15">
        <f t="shared" si="82"/>
        <v>0</v>
      </c>
      <c r="M52" s="15">
        <f t="shared" si="83"/>
        <v>0</v>
      </c>
      <c r="N52" s="15">
        <f t="shared" si="84"/>
        <v>0</v>
      </c>
      <c r="O52" s="15">
        <f t="shared" si="85"/>
        <v>0</v>
      </c>
      <c r="P52" s="15">
        <f t="shared" si="86"/>
        <v>0</v>
      </c>
      <c r="Q52" s="15">
        <f t="shared" si="87"/>
        <v>0</v>
      </c>
      <c r="R52" s="15">
        <f t="shared" si="88"/>
        <v>0</v>
      </c>
      <c r="S52" s="15">
        <f t="shared" si="89"/>
        <v>0</v>
      </c>
      <c r="T52" s="15">
        <f t="shared" si="90"/>
        <v>0</v>
      </c>
      <c r="U52" s="15">
        <f t="shared" si="91"/>
        <v>0</v>
      </c>
      <c r="V52" s="15">
        <f t="shared" si="92"/>
        <v>0</v>
      </c>
      <c r="W52" s="15">
        <f t="shared" si="93"/>
        <v>0</v>
      </c>
      <c r="X52" s="15">
        <f t="shared" si="94"/>
        <v>0</v>
      </c>
      <c r="Y52" s="15">
        <f t="shared" si="95"/>
        <v>0</v>
      </c>
      <c r="Z52" s="15">
        <f t="shared" si="96"/>
        <v>0</v>
      </c>
      <c r="AA52" s="15">
        <f t="shared" si="97"/>
        <v>0</v>
      </c>
      <c r="AB52" s="15">
        <f t="shared" si="98"/>
        <v>0</v>
      </c>
      <c r="AC52" s="15">
        <f t="shared" si="99"/>
        <v>0</v>
      </c>
      <c r="AD52" s="15">
        <f t="shared" si="100"/>
        <v>0</v>
      </c>
      <c r="AE52" s="15">
        <f t="shared" si="101"/>
        <v>0</v>
      </c>
      <c r="AF52" s="15">
        <f t="shared" si="102"/>
        <v>0</v>
      </c>
      <c r="AG52" s="15">
        <f t="shared" si="103"/>
        <v>0</v>
      </c>
      <c r="AH52" s="15">
        <f t="shared" si="104"/>
        <v>0</v>
      </c>
      <c r="AI52" s="15">
        <f t="shared" si="105"/>
        <v>0</v>
      </c>
      <c r="AJ52" s="15">
        <f t="shared" si="106"/>
        <v>0</v>
      </c>
      <c r="AK52" s="15">
        <f t="shared" si="107"/>
        <v>0</v>
      </c>
      <c r="AL52" s="15">
        <f t="shared" si="108"/>
        <v>0</v>
      </c>
      <c r="AM52" s="15">
        <f t="shared" si="109"/>
        <v>0</v>
      </c>
      <c r="AN52" s="15">
        <f t="shared" si="110"/>
        <v>0</v>
      </c>
      <c r="AO52" s="15">
        <f t="shared" si="111"/>
        <v>0</v>
      </c>
      <c r="AP52" s="15">
        <f t="shared" si="112"/>
        <v>0</v>
      </c>
      <c r="AQ52" s="15">
        <f t="shared" si="113"/>
        <v>0</v>
      </c>
      <c r="AR52" s="15">
        <f t="shared" si="114"/>
        <v>0</v>
      </c>
      <c r="AS52" s="15">
        <f t="shared" si="115"/>
        <v>0</v>
      </c>
      <c r="AT52" s="15">
        <f t="shared" si="116"/>
        <v>0</v>
      </c>
      <c r="AU52" s="15">
        <f t="shared" si="117"/>
        <v>0</v>
      </c>
      <c r="AV52" s="15">
        <f t="shared" si="118"/>
        <v>0</v>
      </c>
      <c r="AW52" s="15">
        <f t="shared" si="119"/>
        <v>0</v>
      </c>
      <c r="AX52" s="15">
        <f t="shared" si="120"/>
        <v>0</v>
      </c>
      <c r="AY52" s="15">
        <f t="shared" si="121"/>
        <v>0</v>
      </c>
      <c r="AZ52" s="15">
        <f t="shared" si="122"/>
        <v>0</v>
      </c>
      <c r="BA52" s="15">
        <f t="shared" si="123"/>
        <v>0</v>
      </c>
      <c r="BB52" s="15">
        <f t="shared" si="124"/>
        <v>0</v>
      </c>
      <c r="BC52" s="15">
        <f t="shared" si="125"/>
        <v>0</v>
      </c>
      <c r="BD52" s="15">
        <f t="shared" si="126"/>
        <v>0</v>
      </c>
      <c r="BE52" s="15">
        <f t="shared" si="127"/>
        <v>0</v>
      </c>
      <c r="BF52" s="15">
        <f t="shared" si="128"/>
        <v>0</v>
      </c>
      <c r="BG52" s="15">
        <f t="shared" si="129"/>
        <v>0</v>
      </c>
      <c r="BH52" s="15">
        <f t="shared" si="130"/>
        <v>0</v>
      </c>
      <c r="BI52" s="15">
        <f t="shared" si="131"/>
        <v>0</v>
      </c>
      <c r="BJ52" s="15">
        <f t="shared" si="132"/>
        <v>0</v>
      </c>
      <c r="BK52" s="15">
        <f t="shared" si="133"/>
        <v>0</v>
      </c>
      <c r="BL52" s="15">
        <f t="shared" si="134"/>
        <v>0</v>
      </c>
      <c r="BM52" s="15">
        <f t="shared" si="135"/>
        <v>0</v>
      </c>
    </row>
    <row r="53" spans="2:72" collapsed="1" x14ac:dyDescent="0.25">
      <c r="B53" s="13" t="s">
        <v>64</v>
      </c>
      <c r="C53" s="12"/>
      <c r="D53" s="24">
        <f>расчет!F70</f>
        <v>42095</v>
      </c>
      <c r="E53" s="15">
        <f>расчет!L70</f>
        <v>1</v>
      </c>
      <c r="F53" s="15">
        <f t="shared" si="76"/>
        <v>1</v>
      </c>
      <c r="G53" s="15">
        <f t="shared" si="77"/>
        <v>0</v>
      </c>
      <c r="H53" s="15">
        <f t="shared" si="78"/>
        <v>0</v>
      </c>
      <c r="I53" s="15">
        <f t="shared" si="79"/>
        <v>0</v>
      </c>
      <c r="J53" s="15">
        <f t="shared" si="80"/>
        <v>0</v>
      </c>
      <c r="K53" s="15">
        <f t="shared" si="81"/>
        <v>0</v>
      </c>
      <c r="L53" s="15">
        <f t="shared" si="82"/>
        <v>0</v>
      </c>
      <c r="M53" s="15">
        <f t="shared" si="83"/>
        <v>0</v>
      </c>
      <c r="N53" s="15">
        <f t="shared" si="84"/>
        <v>0</v>
      </c>
      <c r="O53" s="15">
        <f t="shared" si="85"/>
        <v>0</v>
      </c>
      <c r="P53" s="15">
        <f t="shared" si="86"/>
        <v>0</v>
      </c>
      <c r="Q53" s="15">
        <f t="shared" si="87"/>
        <v>0</v>
      </c>
      <c r="R53" s="15">
        <f t="shared" si="88"/>
        <v>0</v>
      </c>
      <c r="S53" s="15">
        <f t="shared" si="89"/>
        <v>0</v>
      </c>
      <c r="T53" s="15">
        <f t="shared" si="90"/>
        <v>0</v>
      </c>
      <c r="U53" s="15">
        <f t="shared" si="91"/>
        <v>0</v>
      </c>
      <c r="V53" s="15">
        <f t="shared" si="92"/>
        <v>0</v>
      </c>
      <c r="W53" s="15">
        <f t="shared" si="93"/>
        <v>0</v>
      </c>
      <c r="X53" s="15">
        <f t="shared" si="94"/>
        <v>0</v>
      </c>
      <c r="Y53" s="15">
        <f t="shared" si="95"/>
        <v>0</v>
      </c>
      <c r="Z53" s="15">
        <f t="shared" si="96"/>
        <v>0</v>
      </c>
      <c r="AA53" s="15">
        <f t="shared" si="97"/>
        <v>0</v>
      </c>
      <c r="AB53" s="15">
        <f t="shared" si="98"/>
        <v>0</v>
      </c>
      <c r="AC53" s="15">
        <f t="shared" si="99"/>
        <v>0</v>
      </c>
      <c r="AD53" s="15">
        <f t="shared" si="100"/>
        <v>0</v>
      </c>
      <c r="AE53" s="15">
        <f t="shared" si="101"/>
        <v>0</v>
      </c>
      <c r="AF53" s="15">
        <f t="shared" si="102"/>
        <v>0</v>
      </c>
      <c r="AG53" s="15">
        <f t="shared" si="103"/>
        <v>0</v>
      </c>
      <c r="AH53" s="15">
        <f t="shared" si="104"/>
        <v>0</v>
      </c>
      <c r="AI53" s="15">
        <f t="shared" si="105"/>
        <v>0</v>
      </c>
      <c r="AJ53" s="15">
        <f t="shared" si="106"/>
        <v>0</v>
      </c>
      <c r="AK53" s="15">
        <f t="shared" si="107"/>
        <v>0</v>
      </c>
      <c r="AL53" s="15">
        <f t="shared" si="108"/>
        <v>0</v>
      </c>
      <c r="AM53" s="15">
        <f t="shared" si="109"/>
        <v>0</v>
      </c>
      <c r="AN53" s="15">
        <f t="shared" si="110"/>
        <v>0</v>
      </c>
      <c r="AO53" s="15">
        <f t="shared" si="111"/>
        <v>0</v>
      </c>
      <c r="AP53" s="15">
        <f t="shared" si="112"/>
        <v>0</v>
      </c>
      <c r="AQ53" s="15">
        <f t="shared" si="113"/>
        <v>0</v>
      </c>
      <c r="AR53" s="15">
        <f t="shared" si="114"/>
        <v>0</v>
      </c>
      <c r="AS53" s="15">
        <f t="shared" si="115"/>
        <v>0</v>
      </c>
      <c r="AT53" s="15">
        <f t="shared" si="116"/>
        <v>0</v>
      </c>
      <c r="AU53" s="15">
        <f t="shared" si="117"/>
        <v>0</v>
      </c>
      <c r="AV53" s="15">
        <f t="shared" si="118"/>
        <v>0</v>
      </c>
      <c r="AW53" s="15">
        <f t="shared" si="119"/>
        <v>0</v>
      </c>
      <c r="AX53" s="15">
        <f t="shared" si="120"/>
        <v>0</v>
      </c>
      <c r="AY53" s="15">
        <f t="shared" si="121"/>
        <v>0</v>
      </c>
      <c r="AZ53" s="15">
        <f t="shared" si="122"/>
        <v>0</v>
      </c>
      <c r="BA53" s="15">
        <f t="shared" si="123"/>
        <v>0</v>
      </c>
      <c r="BB53" s="15">
        <f t="shared" si="124"/>
        <v>0</v>
      </c>
      <c r="BC53" s="15">
        <f t="shared" si="125"/>
        <v>0</v>
      </c>
      <c r="BD53" s="15">
        <f t="shared" si="126"/>
        <v>0</v>
      </c>
      <c r="BE53" s="15">
        <f t="shared" si="127"/>
        <v>0</v>
      </c>
      <c r="BF53" s="15">
        <f t="shared" si="128"/>
        <v>0</v>
      </c>
      <c r="BG53" s="15">
        <f t="shared" si="129"/>
        <v>0</v>
      </c>
      <c r="BH53" s="15">
        <f t="shared" si="130"/>
        <v>0</v>
      </c>
      <c r="BI53" s="15">
        <f t="shared" si="131"/>
        <v>0</v>
      </c>
      <c r="BJ53" s="15">
        <f t="shared" si="132"/>
        <v>0</v>
      </c>
      <c r="BK53" s="15">
        <f t="shared" si="133"/>
        <v>0</v>
      </c>
      <c r="BL53" s="15">
        <f t="shared" si="134"/>
        <v>0</v>
      </c>
      <c r="BM53" s="15">
        <f t="shared" si="135"/>
        <v>0</v>
      </c>
    </row>
    <row r="54" spans="2:72" x14ac:dyDescent="0.25">
      <c r="B54" s="13" t="s">
        <v>75</v>
      </c>
      <c r="C54" s="12"/>
      <c r="D54" s="24">
        <f>расчет!F72</f>
        <v>42095</v>
      </c>
      <c r="E54" s="15">
        <f>расчет!L72</f>
        <v>8</v>
      </c>
      <c r="F54" s="15">
        <f t="shared" si="76"/>
        <v>1</v>
      </c>
      <c r="G54" s="15">
        <f t="shared" si="77"/>
        <v>1</v>
      </c>
      <c r="H54" s="15">
        <f t="shared" si="78"/>
        <v>1</v>
      </c>
      <c r="I54" s="15">
        <f t="shared" si="79"/>
        <v>1</v>
      </c>
      <c r="J54" s="15">
        <f t="shared" si="80"/>
        <v>1</v>
      </c>
      <c r="K54" s="15">
        <f t="shared" si="81"/>
        <v>1</v>
      </c>
      <c r="L54" s="15">
        <f t="shared" si="82"/>
        <v>1</v>
      </c>
      <c r="M54" s="15">
        <f t="shared" si="83"/>
        <v>1</v>
      </c>
      <c r="N54" s="15">
        <f t="shared" si="84"/>
        <v>0</v>
      </c>
      <c r="O54" s="15">
        <f t="shared" si="85"/>
        <v>0</v>
      </c>
      <c r="P54" s="15">
        <f t="shared" si="86"/>
        <v>0</v>
      </c>
      <c r="Q54" s="15">
        <f t="shared" si="87"/>
        <v>0</v>
      </c>
      <c r="R54" s="15">
        <f t="shared" si="88"/>
        <v>0</v>
      </c>
      <c r="S54" s="15">
        <f t="shared" si="89"/>
        <v>0</v>
      </c>
      <c r="T54" s="15">
        <f t="shared" si="90"/>
        <v>0</v>
      </c>
      <c r="U54" s="15">
        <f t="shared" si="91"/>
        <v>0</v>
      </c>
      <c r="V54" s="15">
        <f t="shared" si="92"/>
        <v>0</v>
      </c>
      <c r="W54" s="15">
        <f t="shared" si="93"/>
        <v>0</v>
      </c>
      <c r="X54" s="15">
        <f t="shared" si="94"/>
        <v>0</v>
      </c>
      <c r="Y54" s="15">
        <f t="shared" si="95"/>
        <v>0</v>
      </c>
      <c r="Z54" s="15">
        <f t="shared" si="96"/>
        <v>0</v>
      </c>
      <c r="AA54" s="15">
        <f t="shared" si="97"/>
        <v>0</v>
      </c>
      <c r="AB54" s="15">
        <f t="shared" si="98"/>
        <v>0</v>
      </c>
      <c r="AC54" s="15">
        <f t="shared" si="99"/>
        <v>0</v>
      </c>
      <c r="AD54" s="15">
        <f t="shared" si="100"/>
        <v>0</v>
      </c>
      <c r="AE54" s="15">
        <f t="shared" si="101"/>
        <v>0</v>
      </c>
      <c r="AF54" s="15">
        <f t="shared" si="102"/>
        <v>0</v>
      </c>
      <c r="AG54" s="15">
        <f t="shared" si="103"/>
        <v>0</v>
      </c>
      <c r="AH54" s="15">
        <f t="shared" si="104"/>
        <v>0</v>
      </c>
      <c r="AI54" s="15">
        <f t="shared" si="105"/>
        <v>0</v>
      </c>
      <c r="AJ54" s="15">
        <f t="shared" si="106"/>
        <v>0</v>
      </c>
      <c r="AK54" s="15">
        <f t="shared" si="107"/>
        <v>0</v>
      </c>
      <c r="AL54" s="15">
        <f t="shared" si="108"/>
        <v>0</v>
      </c>
      <c r="AM54" s="15">
        <f t="shared" si="109"/>
        <v>0</v>
      </c>
      <c r="AN54" s="15">
        <f t="shared" si="110"/>
        <v>0</v>
      </c>
      <c r="AO54" s="15">
        <f t="shared" si="111"/>
        <v>0</v>
      </c>
      <c r="AP54" s="15">
        <f t="shared" si="112"/>
        <v>0</v>
      </c>
      <c r="AQ54" s="15">
        <f t="shared" si="113"/>
        <v>0</v>
      </c>
      <c r="AR54" s="15">
        <f t="shared" si="114"/>
        <v>0</v>
      </c>
      <c r="AS54" s="15">
        <f t="shared" si="115"/>
        <v>0</v>
      </c>
      <c r="AT54" s="15">
        <f t="shared" si="116"/>
        <v>0</v>
      </c>
      <c r="AU54" s="15">
        <f t="shared" si="117"/>
        <v>0</v>
      </c>
      <c r="AV54" s="15">
        <f t="shared" si="118"/>
        <v>0</v>
      </c>
      <c r="AW54" s="15">
        <f t="shared" si="119"/>
        <v>0</v>
      </c>
      <c r="AX54" s="15">
        <f t="shared" si="120"/>
        <v>0</v>
      </c>
      <c r="AY54" s="15">
        <f t="shared" si="121"/>
        <v>0</v>
      </c>
      <c r="AZ54" s="15">
        <f t="shared" si="122"/>
        <v>0</v>
      </c>
      <c r="BA54" s="15">
        <f t="shared" si="123"/>
        <v>0</v>
      </c>
      <c r="BB54" s="15">
        <f t="shared" si="124"/>
        <v>0</v>
      </c>
      <c r="BC54" s="15">
        <f t="shared" si="125"/>
        <v>0</v>
      </c>
      <c r="BD54" s="15">
        <f t="shared" si="126"/>
        <v>0</v>
      </c>
      <c r="BE54" s="15">
        <f t="shared" si="127"/>
        <v>0</v>
      </c>
      <c r="BF54" s="15">
        <f t="shared" si="128"/>
        <v>0</v>
      </c>
      <c r="BG54" s="15">
        <f t="shared" si="129"/>
        <v>0</v>
      </c>
      <c r="BH54" s="15">
        <f t="shared" si="130"/>
        <v>0</v>
      </c>
      <c r="BI54" s="15">
        <f t="shared" si="131"/>
        <v>0</v>
      </c>
      <c r="BJ54" s="15">
        <f t="shared" si="132"/>
        <v>0</v>
      </c>
      <c r="BK54" s="15">
        <f t="shared" si="133"/>
        <v>0</v>
      </c>
      <c r="BL54" s="15">
        <f t="shared" si="134"/>
        <v>0</v>
      </c>
      <c r="BM54" s="15">
        <f t="shared" si="135"/>
        <v>0</v>
      </c>
    </row>
    <row r="55" spans="2:72" x14ac:dyDescent="0.25">
      <c r="B55" s="13" t="s">
        <v>66</v>
      </c>
      <c r="C55" s="12"/>
      <c r="D55" s="24">
        <f>расчет!F74</f>
        <v>42095</v>
      </c>
      <c r="E55" s="15">
        <f>расчет!L74</f>
        <v>4</v>
      </c>
      <c r="F55" s="15">
        <f t="shared" si="76"/>
        <v>1</v>
      </c>
      <c r="G55" s="15">
        <f t="shared" si="77"/>
        <v>1</v>
      </c>
      <c r="H55" s="15">
        <f t="shared" si="78"/>
        <v>1</v>
      </c>
      <c r="I55" s="15">
        <f t="shared" si="79"/>
        <v>1</v>
      </c>
      <c r="J55" s="15">
        <f t="shared" si="80"/>
        <v>0</v>
      </c>
      <c r="K55" s="15">
        <f t="shared" si="81"/>
        <v>0</v>
      </c>
      <c r="L55" s="15">
        <f t="shared" si="82"/>
        <v>0</v>
      </c>
      <c r="M55" s="15">
        <f t="shared" si="83"/>
        <v>0</v>
      </c>
      <c r="N55" s="15">
        <f t="shared" si="84"/>
        <v>0</v>
      </c>
      <c r="O55" s="15">
        <f t="shared" si="85"/>
        <v>0</v>
      </c>
      <c r="P55" s="15">
        <f t="shared" si="86"/>
        <v>0</v>
      </c>
      <c r="Q55" s="15">
        <f t="shared" si="87"/>
        <v>0</v>
      </c>
      <c r="R55" s="15">
        <f t="shared" si="88"/>
        <v>0</v>
      </c>
      <c r="S55" s="15">
        <f t="shared" si="89"/>
        <v>0</v>
      </c>
      <c r="T55" s="15">
        <f t="shared" si="90"/>
        <v>0</v>
      </c>
      <c r="U55" s="15">
        <f t="shared" si="91"/>
        <v>0</v>
      </c>
      <c r="V55" s="15">
        <f t="shared" si="92"/>
        <v>0</v>
      </c>
      <c r="W55" s="15">
        <f t="shared" si="93"/>
        <v>0</v>
      </c>
      <c r="X55" s="15">
        <f t="shared" si="94"/>
        <v>0</v>
      </c>
      <c r="Y55" s="15">
        <f t="shared" si="95"/>
        <v>0</v>
      </c>
      <c r="Z55" s="15">
        <f t="shared" si="96"/>
        <v>0</v>
      </c>
      <c r="AA55" s="15">
        <f t="shared" si="97"/>
        <v>0</v>
      </c>
      <c r="AB55" s="15">
        <f t="shared" si="98"/>
        <v>0</v>
      </c>
      <c r="AC55" s="15">
        <f t="shared" si="99"/>
        <v>0</v>
      </c>
      <c r="AD55" s="15">
        <f t="shared" si="100"/>
        <v>0</v>
      </c>
      <c r="AE55" s="15">
        <f t="shared" si="101"/>
        <v>0</v>
      </c>
      <c r="AF55" s="15">
        <f t="shared" si="102"/>
        <v>0</v>
      </c>
      <c r="AG55" s="15">
        <f t="shared" si="103"/>
        <v>0</v>
      </c>
      <c r="AH55" s="15">
        <f t="shared" si="104"/>
        <v>0</v>
      </c>
      <c r="AI55" s="15">
        <f t="shared" si="105"/>
        <v>0</v>
      </c>
      <c r="AJ55" s="15">
        <f t="shared" si="106"/>
        <v>0</v>
      </c>
      <c r="AK55" s="15">
        <f t="shared" si="107"/>
        <v>0</v>
      </c>
      <c r="AL55" s="15">
        <f t="shared" si="108"/>
        <v>0</v>
      </c>
      <c r="AM55" s="15">
        <f t="shared" si="109"/>
        <v>0</v>
      </c>
      <c r="AN55" s="15">
        <f t="shared" si="110"/>
        <v>0</v>
      </c>
      <c r="AO55" s="15">
        <f t="shared" si="111"/>
        <v>0</v>
      </c>
      <c r="AP55" s="15">
        <f t="shared" si="112"/>
        <v>0</v>
      </c>
      <c r="AQ55" s="15">
        <f t="shared" si="113"/>
        <v>0</v>
      </c>
      <c r="AR55" s="15">
        <f t="shared" si="114"/>
        <v>0</v>
      </c>
      <c r="AS55" s="15">
        <f t="shared" si="115"/>
        <v>0</v>
      </c>
      <c r="AT55" s="15">
        <f t="shared" si="116"/>
        <v>0</v>
      </c>
      <c r="AU55" s="15">
        <f t="shared" si="117"/>
        <v>0</v>
      </c>
      <c r="AV55" s="15">
        <f t="shared" si="118"/>
        <v>0</v>
      </c>
      <c r="AW55" s="15">
        <f t="shared" si="119"/>
        <v>0</v>
      </c>
      <c r="AX55" s="15">
        <f t="shared" si="120"/>
        <v>0</v>
      </c>
      <c r="AY55" s="15">
        <f t="shared" si="121"/>
        <v>0</v>
      </c>
      <c r="AZ55" s="15">
        <f t="shared" si="122"/>
        <v>0</v>
      </c>
      <c r="BA55" s="15">
        <f t="shared" si="123"/>
        <v>0</v>
      </c>
      <c r="BB55" s="15">
        <f t="shared" si="124"/>
        <v>0</v>
      </c>
      <c r="BC55" s="15">
        <f t="shared" si="125"/>
        <v>0</v>
      </c>
      <c r="BD55" s="15">
        <f t="shared" si="126"/>
        <v>0</v>
      </c>
      <c r="BE55" s="15">
        <f t="shared" si="127"/>
        <v>0</v>
      </c>
      <c r="BF55" s="15">
        <f t="shared" si="128"/>
        <v>0</v>
      </c>
      <c r="BG55" s="15">
        <f t="shared" si="129"/>
        <v>0</v>
      </c>
      <c r="BH55" s="15">
        <f t="shared" si="130"/>
        <v>0</v>
      </c>
      <c r="BI55" s="15">
        <f t="shared" si="131"/>
        <v>0</v>
      </c>
      <c r="BJ55" s="15">
        <f t="shared" si="132"/>
        <v>0</v>
      </c>
      <c r="BK55" s="15">
        <f t="shared" si="133"/>
        <v>0</v>
      </c>
      <c r="BL55" s="15">
        <f t="shared" si="134"/>
        <v>0</v>
      </c>
      <c r="BM55" s="15">
        <f t="shared" si="135"/>
        <v>0</v>
      </c>
    </row>
    <row r="56" spans="2:72" x14ac:dyDescent="0.25">
      <c r="B56" s="13" t="s">
        <v>67</v>
      </c>
      <c r="C56" s="12"/>
      <c r="D56" s="24">
        <f>расчет!F76</f>
        <v>42248</v>
      </c>
      <c r="E56" s="15">
        <f>расчет!L76</f>
        <v>1</v>
      </c>
      <c r="F56" s="15">
        <f t="shared" si="76"/>
        <v>0</v>
      </c>
      <c r="G56" s="15">
        <f t="shared" si="77"/>
        <v>0</v>
      </c>
      <c r="H56" s="15">
        <f t="shared" si="78"/>
        <v>0</v>
      </c>
      <c r="I56" s="15">
        <f t="shared" si="79"/>
        <v>0</v>
      </c>
      <c r="J56" s="15">
        <f t="shared" si="80"/>
        <v>0</v>
      </c>
      <c r="K56" s="15">
        <f t="shared" si="81"/>
        <v>1</v>
      </c>
      <c r="L56" s="15">
        <f t="shared" si="82"/>
        <v>0</v>
      </c>
      <c r="M56" s="15">
        <f t="shared" si="83"/>
        <v>0</v>
      </c>
      <c r="N56" s="15">
        <f t="shared" si="84"/>
        <v>0</v>
      </c>
      <c r="O56" s="15">
        <f t="shared" si="85"/>
        <v>0</v>
      </c>
      <c r="P56" s="15">
        <f t="shared" si="86"/>
        <v>0</v>
      </c>
      <c r="Q56" s="15">
        <f t="shared" si="87"/>
        <v>0</v>
      </c>
      <c r="R56" s="15">
        <f t="shared" si="88"/>
        <v>0</v>
      </c>
      <c r="S56" s="15">
        <f t="shared" si="89"/>
        <v>0</v>
      </c>
      <c r="T56" s="15">
        <f t="shared" si="90"/>
        <v>0</v>
      </c>
      <c r="U56" s="15">
        <f t="shared" si="91"/>
        <v>0</v>
      </c>
      <c r="V56" s="15">
        <f t="shared" si="92"/>
        <v>0</v>
      </c>
      <c r="W56" s="15">
        <f t="shared" si="93"/>
        <v>0</v>
      </c>
      <c r="X56" s="15">
        <f t="shared" si="94"/>
        <v>0</v>
      </c>
      <c r="Y56" s="15">
        <f t="shared" si="95"/>
        <v>0</v>
      </c>
      <c r="Z56" s="15">
        <f t="shared" si="96"/>
        <v>0</v>
      </c>
      <c r="AA56" s="15">
        <f t="shared" si="97"/>
        <v>0</v>
      </c>
      <c r="AB56" s="15">
        <f t="shared" si="98"/>
        <v>0</v>
      </c>
      <c r="AC56" s="15">
        <f t="shared" si="99"/>
        <v>0</v>
      </c>
      <c r="AD56" s="15">
        <f t="shared" si="100"/>
        <v>0</v>
      </c>
      <c r="AE56" s="15">
        <f t="shared" si="101"/>
        <v>0</v>
      </c>
      <c r="AF56" s="15">
        <f t="shared" si="102"/>
        <v>0</v>
      </c>
      <c r="AG56" s="15">
        <f t="shared" si="103"/>
        <v>0</v>
      </c>
      <c r="AH56" s="15">
        <f t="shared" si="104"/>
        <v>0</v>
      </c>
      <c r="AI56" s="15">
        <f t="shared" si="105"/>
        <v>0</v>
      </c>
      <c r="AJ56" s="15">
        <f t="shared" si="106"/>
        <v>0</v>
      </c>
      <c r="AK56" s="15">
        <f t="shared" si="107"/>
        <v>0</v>
      </c>
      <c r="AL56" s="15">
        <f t="shared" si="108"/>
        <v>0</v>
      </c>
      <c r="AM56" s="15">
        <f t="shared" si="109"/>
        <v>0</v>
      </c>
      <c r="AN56" s="15">
        <f t="shared" si="110"/>
        <v>0</v>
      </c>
      <c r="AO56" s="15">
        <f t="shared" si="111"/>
        <v>0</v>
      </c>
      <c r="AP56" s="15">
        <f t="shared" si="112"/>
        <v>0</v>
      </c>
      <c r="AQ56" s="15">
        <f t="shared" si="113"/>
        <v>0</v>
      </c>
      <c r="AR56" s="15">
        <f t="shared" si="114"/>
        <v>0</v>
      </c>
      <c r="AS56" s="15">
        <f t="shared" si="115"/>
        <v>0</v>
      </c>
      <c r="AT56" s="15">
        <f t="shared" si="116"/>
        <v>0</v>
      </c>
      <c r="AU56" s="15">
        <f t="shared" si="117"/>
        <v>0</v>
      </c>
      <c r="AV56" s="15">
        <f t="shared" si="118"/>
        <v>0</v>
      </c>
      <c r="AW56" s="15">
        <f t="shared" si="119"/>
        <v>0</v>
      </c>
      <c r="AX56" s="15">
        <f t="shared" si="120"/>
        <v>0</v>
      </c>
      <c r="AY56" s="15">
        <f t="shared" si="121"/>
        <v>0</v>
      </c>
      <c r="AZ56" s="15">
        <f t="shared" si="122"/>
        <v>0</v>
      </c>
      <c r="BA56" s="15">
        <f t="shared" si="123"/>
        <v>0</v>
      </c>
      <c r="BB56" s="15">
        <f t="shared" si="124"/>
        <v>0</v>
      </c>
      <c r="BC56" s="15">
        <f t="shared" si="125"/>
        <v>0</v>
      </c>
      <c r="BD56" s="15">
        <f t="shared" si="126"/>
        <v>0</v>
      </c>
      <c r="BE56" s="15">
        <f t="shared" si="127"/>
        <v>0</v>
      </c>
      <c r="BF56" s="15">
        <f t="shared" si="128"/>
        <v>0</v>
      </c>
      <c r="BG56" s="15">
        <f t="shared" si="129"/>
        <v>0</v>
      </c>
      <c r="BH56" s="15">
        <f t="shared" si="130"/>
        <v>0</v>
      </c>
      <c r="BI56" s="15">
        <f t="shared" si="131"/>
        <v>0</v>
      </c>
      <c r="BJ56" s="15">
        <f t="shared" si="132"/>
        <v>0</v>
      </c>
      <c r="BK56" s="15">
        <f t="shared" si="133"/>
        <v>0</v>
      </c>
      <c r="BL56" s="15">
        <f t="shared" si="134"/>
        <v>0</v>
      </c>
      <c r="BM56" s="15">
        <f t="shared" si="135"/>
        <v>0</v>
      </c>
    </row>
    <row r="57" spans="2:72" x14ac:dyDescent="0.25">
      <c r="D57" s="21"/>
    </row>
    <row r="59" spans="2:72" x14ac:dyDescent="0.25">
      <c r="D59" s="21"/>
    </row>
    <row r="61" spans="2:72" ht="18.75" x14ac:dyDescent="0.3">
      <c r="B61" s="25" t="s">
        <v>100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6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</row>
    <row r="62" spans="2:72" x14ac:dyDescent="0.25">
      <c r="W62" s="19"/>
      <c r="X62" s="19"/>
    </row>
    <row r="63" spans="2:72" s="7" customFormat="1" ht="30" x14ac:dyDescent="0.25">
      <c r="B63" s="30" t="s">
        <v>79</v>
      </c>
      <c r="C63" s="30" t="s">
        <v>78</v>
      </c>
      <c r="D63" s="29" t="s">
        <v>101</v>
      </c>
      <c r="E63" s="29" t="s">
        <v>102</v>
      </c>
      <c r="F63" s="30">
        <f>F26</f>
        <v>42095</v>
      </c>
      <c r="G63" s="30">
        <f>DATE(YEAR(F63),MONTH(F63)+1,DAY(F63))</f>
        <v>42125</v>
      </c>
      <c r="H63" s="30">
        <f t="shared" ref="H63" si="137">DATE(YEAR(G63),MONTH(G63)+1,DAY(G63))</f>
        <v>42156</v>
      </c>
      <c r="I63" s="30">
        <f t="shared" ref="I63" si="138">DATE(YEAR(H63),MONTH(H63)+1,DAY(H63))</f>
        <v>42186</v>
      </c>
      <c r="J63" s="30">
        <f t="shared" ref="J63" si="139">DATE(YEAR(I63),MONTH(I63)+1,DAY(I63))</f>
        <v>42217</v>
      </c>
      <c r="K63" s="30">
        <f t="shared" ref="K63" si="140">DATE(YEAR(J63),MONTH(J63)+1,DAY(J63))</f>
        <v>42248</v>
      </c>
      <c r="L63" s="30">
        <f t="shared" ref="L63" si="141">DATE(YEAR(K63),MONTH(K63)+1,DAY(K63))</f>
        <v>42278</v>
      </c>
      <c r="M63" s="30">
        <f t="shared" ref="M63" si="142">DATE(YEAR(L63),MONTH(L63)+1,DAY(L63))</f>
        <v>42309</v>
      </c>
      <c r="N63" s="30">
        <f t="shared" ref="N63" si="143">DATE(YEAR(M63),MONTH(M63)+1,DAY(M63))</f>
        <v>42339</v>
      </c>
      <c r="O63" s="30">
        <f t="shared" ref="O63" si="144">DATE(YEAR(N63),MONTH(N63)+1,DAY(N63))</f>
        <v>42370</v>
      </c>
      <c r="P63" s="30">
        <f t="shared" ref="P63" si="145">DATE(YEAR(O63),MONTH(O63)+1,DAY(O63))</f>
        <v>42401</v>
      </c>
      <c r="Q63" s="30">
        <f t="shared" ref="Q63" si="146">DATE(YEAR(P63),MONTH(P63)+1,DAY(P63))</f>
        <v>42430</v>
      </c>
      <c r="R63" s="30">
        <f t="shared" ref="R63" si="147">DATE(YEAR(Q63),MONTH(Q63)+1,DAY(Q63))</f>
        <v>42461</v>
      </c>
      <c r="S63" s="30">
        <f t="shared" ref="S63" si="148">DATE(YEAR(R63),MONTH(R63)+1,DAY(R63))</f>
        <v>42491</v>
      </c>
      <c r="T63" s="30">
        <f t="shared" ref="T63" si="149">DATE(YEAR(S63),MONTH(S63)+1,DAY(S63))</f>
        <v>42522</v>
      </c>
      <c r="U63" s="30">
        <f t="shared" ref="U63" si="150">DATE(YEAR(T63),MONTH(T63)+1,DAY(T63))</f>
        <v>42552</v>
      </c>
      <c r="V63" s="30">
        <f t="shared" ref="V63" si="151">DATE(YEAR(U63),MONTH(U63)+1,DAY(U63))</f>
        <v>42583</v>
      </c>
      <c r="W63" s="30">
        <f t="shared" ref="W63" si="152">DATE(YEAR(V63),MONTH(V63)+1,DAY(V63))</f>
        <v>42614</v>
      </c>
      <c r="X63" s="30">
        <f t="shared" ref="X63" si="153">DATE(YEAR(W63),MONTH(W63)+1,DAY(W63))</f>
        <v>42644</v>
      </c>
      <c r="Y63" s="30">
        <f t="shared" ref="Y63" si="154">DATE(YEAR(X63),MONTH(X63)+1,DAY(X63))</f>
        <v>42675</v>
      </c>
      <c r="Z63" s="30">
        <f t="shared" ref="Z63" si="155">DATE(YEAR(Y63),MONTH(Y63)+1,DAY(Y63))</f>
        <v>42705</v>
      </c>
      <c r="AA63" s="30">
        <f t="shared" ref="AA63" si="156">DATE(YEAR(Z63),MONTH(Z63)+1,DAY(Z63))</f>
        <v>42736</v>
      </c>
      <c r="AB63" s="30">
        <f t="shared" ref="AB63" si="157">DATE(YEAR(AA63),MONTH(AA63)+1,DAY(AA63))</f>
        <v>42767</v>
      </c>
      <c r="AC63" s="30">
        <f t="shared" ref="AC63" si="158">DATE(YEAR(AB63),MONTH(AB63)+1,DAY(AB63))</f>
        <v>42795</v>
      </c>
      <c r="AD63" s="30">
        <f t="shared" ref="AD63" si="159">DATE(YEAR(AC63),MONTH(AC63)+1,DAY(AC63))</f>
        <v>42826</v>
      </c>
      <c r="AE63" s="30">
        <f t="shared" ref="AE63" si="160">DATE(YEAR(AD63),MONTH(AD63)+1,DAY(AD63))</f>
        <v>42856</v>
      </c>
      <c r="AF63" s="30">
        <f t="shared" ref="AF63" si="161">DATE(YEAR(AE63),MONTH(AE63)+1,DAY(AE63))</f>
        <v>42887</v>
      </c>
      <c r="AG63" s="30">
        <f t="shared" ref="AG63" si="162">DATE(YEAR(AF63),MONTH(AF63)+1,DAY(AF63))</f>
        <v>42917</v>
      </c>
      <c r="AH63" s="30">
        <f t="shared" ref="AH63" si="163">DATE(YEAR(AG63),MONTH(AG63)+1,DAY(AG63))</f>
        <v>42948</v>
      </c>
      <c r="AI63" s="30">
        <f t="shared" ref="AI63" si="164">DATE(YEAR(AH63),MONTH(AH63)+1,DAY(AH63))</f>
        <v>42979</v>
      </c>
      <c r="AJ63" s="30">
        <f t="shared" ref="AJ63" si="165">DATE(YEAR(AI63),MONTH(AI63)+1,DAY(AI63))</f>
        <v>43009</v>
      </c>
      <c r="AK63" s="30">
        <f t="shared" ref="AK63" si="166">DATE(YEAR(AJ63),MONTH(AJ63)+1,DAY(AJ63))</f>
        <v>43040</v>
      </c>
      <c r="AL63" s="30">
        <f t="shared" ref="AL63" si="167">DATE(YEAR(AK63),MONTH(AK63)+1,DAY(AK63))</f>
        <v>43070</v>
      </c>
      <c r="AM63" s="30">
        <f t="shared" ref="AM63" si="168">DATE(YEAR(AL63),MONTH(AL63)+1,DAY(AL63))</f>
        <v>43101</v>
      </c>
      <c r="AN63" s="30">
        <f t="shared" ref="AN63" si="169">DATE(YEAR(AM63),MONTH(AM63)+1,DAY(AM63))</f>
        <v>43132</v>
      </c>
      <c r="AO63" s="30">
        <f t="shared" ref="AO63" si="170">DATE(YEAR(AN63),MONTH(AN63)+1,DAY(AN63))</f>
        <v>43160</v>
      </c>
      <c r="AP63" s="30">
        <f t="shared" ref="AP63" si="171">DATE(YEAR(AO63),MONTH(AO63)+1,DAY(AO63))</f>
        <v>43191</v>
      </c>
      <c r="AQ63" s="30">
        <f t="shared" ref="AQ63" si="172">DATE(YEAR(AP63),MONTH(AP63)+1,DAY(AP63))</f>
        <v>43221</v>
      </c>
      <c r="AR63" s="30">
        <f t="shared" ref="AR63" si="173">DATE(YEAR(AQ63),MONTH(AQ63)+1,DAY(AQ63))</f>
        <v>43252</v>
      </c>
      <c r="AS63" s="30">
        <f t="shared" ref="AS63" si="174">DATE(YEAR(AR63),MONTH(AR63)+1,DAY(AR63))</f>
        <v>43282</v>
      </c>
      <c r="AT63" s="30">
        <f t="shared" ref="AT63" si="175">DATE(YEAR(AS63),MONTH(AS63)+1,DAY(AS63))</f>
        <v>43313</v>
      </c>
      <c r="AU63" s="30">
        <f t="shared" ref="AU63" si="176">DATE(YEAR(AT63),MONTH(AT63)+1,DAY(AT63))</f>
        <v>43344</v>
      </c>
      <c r="AV63" s="30">
        <f t="shared" ref="AV63" si="177">DATE(YEAR(AU63),MONTH(AU63)+1,DAY(AU63))</f>
        <v>43374</v>
      </c>
      <c r="AW63" s="30">
        <f t="shared" ref="AW63" si="178">DATE(YEAR(AV63),MONTH(AV63)+1,DAY(AV63))</f>
        <v>43405</v>
      </c>
      <c r="AX63" s="30">
        <f t="shared" ref="AX63" si="179">DATE(YEAR(AW63),MONTH(AW63)+1,DAY(AW63))</f>
        <v>43435</v>
      </c>
      <c r="AY63" s="30">
        <f t="shared" ref="AY63" si="180">DATE(YEAR(AX63),MONTH(AX63)+1,DAY(AX63))</f>
        <v>43466</v>
      </c>
      <c r="AZ63" s="30">
        <f t="shared" ref="AZ63" si="181">DATE(YEAR(AY63),MONTH(AY63)+1,DAY(AY63))</f>
        <v>43497</v>
      </c>
      <c r="BA63" s="30">
        <f t="shared" ref="BA63" si="182">DATE(YEAR(AZ63),MONTH(AZ63)+1,DAY(AZ63))</f>
        <v>43525</v>
      </c>
      <c r="BB63" s="30">
        <f t="shared" ref="BB63" si="183">DATE(YEAR(BA63),MONTH(BA63)+1,DAY(BA63))</f>
        <v>43556</v>
      </c>
      <c r="BC63" s="30">
        <f t="shared" ref="BC63" si="184">DATE(YEAR(BB63),MONTH(BB63)+1,DAY(BB63))</f>
        <v>43586</v>
      </c>
      <c r="BD63" s="30">
        <f t="shared" ref="BD63" si="185">DATE(YEAR(BC63),MONTH(BC63)+1,DAY(BC63))</f>
        <v>43617</v>
      </c>
      <c r="BE63" s="30">
        <f t="shared" ref="BE63" si="186">DATE(YEAR(BD63),MONTH(BD63)+1,DAY(BD63))</f>
        <v>43647</v>
      </c>
      <c r="BF63" s="30">
        <f t="shared" ref="BF63" si="187">DATE(YEAR(BE63),MONTH(BE63)+1,DAY(BE63))</f>
        <v>43678</v>
      </c>
      <c r="BG63" s="30">
        <f t="shared" ref="BG63" si="188">DATE(YEAR(BF63),MONTH(BF63)+1,DAY(BF63))</f>
        <v>43709</v>
      </c>
      <c r="BH63" s="30">
        <f t="shared" ref="BH63" si="189">DATE(YEAR(BG63),MONTH(BG63)+1,DAY(BG63))</f>
        <v>43739</v>
      </c>
      <c r="BI63" s="30">
        <f t="shared" ref="BI63" si="190">DATE(YEAR(BH63),MONTH(BH63)+1,DAY(BH63))</f>
        <v>43770</v>
      </c>
      <c r="BJ63" s="30">
        <f t="shared" ref="BJ63" si="191">DATE(YEAR(BI63),MONTH(BI63)+1,DAY(BI63))</f>
        <v>43800</v>
      </c>
      <c r="BK63" s="30">
        <f t="shared" ref="BK63" si="192">DATE(YEAR(BJ63),MONTH(BJ63)+1,DAY(BJ63))</f>
        <v>43831</v>
      </c>
      <c r="BL63" s="30">
        <f t="shared" ref="BL63" si="193">DATE(YEAR(BK63),MONTH(BK63)+1,DAY(BK63))</f>
        <v>43862</v>
      </c>
      <c r="BM63" s="30">
        <f t="shared" ref="BM63" si="194">DATE(YEAR(BL63),MONTH(BL63)+1,DAY(BL63))</f>
        <v>43891</v>
      </c>
    </row>
    <row r="64" spans="2:72" x14ac:dyDescent="0.25">
      <c r="B64" s="12" t="s">
        <v>93</v>
      </c>
      <c r="C64" s="12"/>
      <c r="D64" s="15"/>
      <c r="E64" s="15"/>
      <c r="F64" s="22">
        <v>1</v>
      </c>
      <c r="G64" s="23">
        <f>F64+1</f>
        <v>2</v>
      </c>
      <c r="H64" s="23">
        <f t="shared" ref="H64" si="195">G64+1</f>
        <v>3</v>
      </c>
      <c r="I64" s="23">
        <f t="shared" ref="I64" si="196">H64+1</f>
        <v>4</v>
      </c>
      <c r="J64" s="23">
        <f t="shared" ref="J64" si="197">I64+1</f>
        <v>5</v>
      </c>
      <c r="K64" s="23">
        <f t="shared" ref="K64" si="198">J64+1</f>
        <v>6</v>
      </c>
      <c r="L64" s="23">
        <f t="shared" ref="L64" si="199">K64+1</f>
        <v>7</v>
      </c>
      <c r="M64" s="23">
        <f t="shared" ref="M64" si="200">L64+1</f>
        <v>8</v>
      </c>
      <c r="N64" s="23">
        <f t="shared" ref="N64" si="201">M64+1</f>
        <v>9</v>
      </c>
      <c r="O64" s="23">
        <f t="shared" ref="O64" si="202">N64+1</f>
        <v>10</v>
      </c>
      <c r="P64" s="23">
        <f t="shared" ref="P64" si="203">O64+1</f>
        <v>11</v>
      </c>
      <c r="Q64" s="23">
        <f t="shared" ref="Q64" si="204">P64+1</f>
        <v>12</v>
      </c>
      <c r="R64" s="23">
        <f t="shared" ref="R64" si="205">Q64+1</f>
        <v>13</v>
      </c>
      <c r="S64" s="23">
        <f t="shared" ref="S64" si="206">R64+1</f>
        <v>14</v>
      </c>
      <c r="T64" s="23">
        <f t="shared" ref="T64" si="207">S64+1</f>
        <v>15</v>
      </c>
      <c r="U64" s="23">
        <f t="shared" ref="U64" si="208">T64+1</f>
        <v>16</v>
      </c>
      <c r="V64" s="23">
        <f t="shared" ref="V64" si="209">U64+1</f>
        <v>17</v>
      </c>
      <c r="W64" s="23">
        <f t="shared" ref="W64" si="210">V64+1</f>
        <v>18</v>
      </c>
      <c r="X64" s="23">
        <f t="shared" ref="X64" si="211">W64+1</f>
        <v>19</v>
      </c>
      <c r="Y64" s="23">
        <f t="shared" ref="Y64" si="212">X64+1</f>
        <v>20</v>
      </c>
      <c r="Z64" s="23">
        <f t="shared" ref="Z64" si="213">Y64+1</f>
        <v>21</v>
      </c>
      <c r="AA64" s="23">
        <f t="shared" ref="AA64" si="214">Z64+1</f>
        <v>22</v>
      </c>
      <c r="AB64" s="23">
        <f t="shared" ref="AB64" si="215">AA64+1</f>
        <v>23</v>
      </c>
      <c r="AC64" s="23">
        <f t="shared" ref="AC64" si="216">AB64+1</f>
        <v>24</v>
      </c>
      <c r="AD64" s="23">
        <f t="shared" ref="AD64" si="217">AC64+1</f>
        <v>25</v>
      </c>
      <c r="AE64" s="23">
        <f t="shared" ref="AE64" si="218">AD64+1</f>
        <v>26</v>
      </c>
      <c r="AF64" s="23">
        <f t="shared" ref="AF64" si="219">AE64+1</f>
        <v>27</v>
      </c>
      <c r="AG64" s="23">
        <f t="shared" ref="AG64" si="220">AF64+1</f>
        <v>28</v>
      </c>
      <c r="AH64" s="23">
        <f t="shared" ref="AH64" si="221">AG64+1</f>
        <v>29</v>
      </c>
      <c r="AI64" s="23">
        <f t="shared" ref="AI64" si="222">AH64+1</f>
        <v>30</v>
      </c>
      <c r="AJ64" s="23">
        <f t="shared" ref="AJ64" si="223">AI64+1</f>
        <v>31</v>
      </c>
      <c r="AK64" s="23">
        <f t="shared" ref="AK64" si="224">AJ64+1</f>
        <v>32</v>
      </c>
      <c r="AL64" s="23">
        <f t="shared" ref="AL64" si="225">AK64+1</f>
        <v>33</v>
      </c>
      <c r="AM64" s="23">
        <f t="shared" ref="AM64" si="226">AL64+1</f>
        <v>34</v>
      </c>
      <c r="AN64" s="23">
        <f t="shared" ref="AN64" si="227">AM64+1</f>
        <v>35</v>
      </c>
      <c r="AO64" s="23">
        <f t="shared" ref="AO64" si="228">AN64+1</f>
        <v>36</v>
      </c>
      <c r="AP64" s="23">
        <f t="shared" ref="AP64" si="229">AO64+1</f>
        <v>37</v>
      </c>
      <c r="AQ64" s="23">
        <f t="shared" ref="AQ64" si="230">AP64+1</f>
        <v>38</v>
      </c>
      <c r="AR64" s="23">
        <f t="shared" ref="AR64" si="231">AQ64+1</f>
        <v>39</v>
      </c>
      <c r="AS64" s="23">
        <f t="shared" ref="AS64" si="232">AR64+1</f>
        <v>40</v>
      </c>
      <c r="AT64" s="23">
        <f t="shared" ref="AT64" si="233">AS64+1</f>
        <v>41</v>
      </c>
      <c r="AU64" s="23">
        <f t="shared" ref="AU64" si="234">AT64+1</f>
        <v>42</v>
      </c>
      <c r="AV64" s="23">
        <f t="shared" ref="AV64" si="235">AU64+1</f>
        <v>43</v>
      </c>
      <c r="AW64" s="23">
        <f t="shared" ref="AW64" si="236">AV64+1</f>
        <v>44</v>
      </c>
      <c r="AX64" s="23">
        <f t="shared" ref="AX64" si="237">AW64+1</f>
        <v>45</v>
      </c>
      <c r="AY64" s="23">
        <f t="shared" ref="AY64" si="238">AX64+1</f>
        <v>46</v>
      </c>
      <c r="AZ64" s="23">
        <f t="shared" ref="AZ64" si="239">AY64+1</f>
        <v>47</v>
      </c>
      <c r="BA64" s="23">
        <f t="shared" ref="BA64" si="240">AZ64+1</f>
        <v>48</v>
      </c>
      <c r="BB64" s="23">
        <f t="shared" ref="BB64" si="241">BA64+1</f>
        <v>49</v>
      </c>
      <c r="BC64" s="23">
        <f t="shared" ref="BC64" si="242">BB64+1</f>
        <v>50</v>
      </c>
      <c r="BD64" s="23">
        <f t="shared" ref="BD64" si="243">BC64+1</f>
        <v>51</v>
      </c>
      <c r="BE64" s="23">
        <f t="shared" ref="BE64" si="244">BD64+1</f>
        <v>52</v>
      </c>
      <c r="BF64" s="23">
        <f t="shared" ref="BF64" si="245">BE64+1</f>
        <v>53</v>
      </c>
      <c r="BG64" s="23">
        <f t="shared" ref="BG64" si="246">BF64+1</f>
        <v>54</v>
      </c>
      <c r="BH64" s="23">
        <f t="shared" ref="BH64" si="247">BG64+1</f>
        <v>55</v>
      </c>
      <c r="BI64" s="23">
        <f t="shared" ref="BI64" si="248">BH64+1</f>
        <v>56</v>
      </c>
      <c r="BJ64" s="23">
        <f t="shared" ref="BJ64" si="249">BI64+1</f>
        <v>57</v>
      </c>
      <c r="BK64" s="23">
        <f t="shared" ref="BK64" si="250">BJ64+1</f>
        <v>58</v>
      </c>
      <c r="BL64" s="23">
        <f t="shared" ref="BL64" si="251">BK64+1</f>
        <v>59</v>
      </c>
      <c r="BM64" s="23">
        <f t="shared" ref="BM64" si="252">BL64+1</f>
        <v>60</v>
      </c>
    </row>
    <row r="65" spans="2:82" x14ac:dyDescent="0.25">
      <c r="B65" s="12" t="s">
        <v>94</v>
      </c>
      <c r="C65" s="12"/>
      <c r="D65" s="15"/>
      <c r="E65" s="15"/>
      <c r="F65" s="22">
        <f>YEAR(F63)</f>
        <v>2015</v>
      </c>
      <c r="G65" s="22">
        <f t="shared" ref="G65:BM65" si="253">YEAR(G63)</f>
        <v>2015</v>
      </c>
      <c r="H65" s="22">
        <f t="shared" si="253"/>
        <v>2015</v>
      </c>
      <c r="I65" s="22">
        <f t="shared" si="253"/>
        <v>2015</v>
      </c>
      <c r="J65" s="22">
        <f t="shared" si="253"/>
        <v>2015</v>
      </c>
      <c r="K65" s="22">
        <f t="shared" si="253"/>
        <v>2015</v>
      </c>
      <c r="L65" s="22">
        <f t="shared" si="253"/>
        <v>2015</v>
      </c>
      <c r="M65" s="22">
        <f t="shared" si="253"/>
        <v>2015</v>
      </c>
      <c r="N65" s="22">
        <f t="shared" si="253"/>
        <v>2015</v>
      </c>
      <c r="O65" s="22">
        <f t="shared" si="253"/>
        <v>2016</v>
      </c>
      <c r="P65" s="22">
        <f t="shared" si="253"/>
        <v>2016</v>
      </c>
      <c r="Q65" s="22">
        <f t="shared" si="253"/>
        <v>2016</v>
      </c>
      <c r="R65" s="22">
        <f t="shared" si="253"/>
        <v>2016</v>
      </c>
      <c r="S65" s="22">
        <f t="shared" si="253"/>
        <v>2016</v>
      </c>
      <c r="T65" s="22">
        <f t="shared" si="253"/>
        <v>2016</v>
      </c>
      <c r="U65" s="22">
        <f t="shared" si="253"/>
        <v>2016</v>
      </c>
      <c r="V65" s="22">
        <f t="shared" si="253"/>
        <v>2016</v>
      </c>
      <c r="W65" s="22">
        <f t="shared" si="253"/>
        <v>2016</v>
      </c>
      <c r="X65" s="22">
        <f t="shared" si="253"/>
        <v>2016</v>
      </c>
      <c r="Y65" s="22">
        <f t="shared" si="253"/>
        <v>2016</v>
      </c>
      <c r="Z65" s="22">
        <f t="shared" si="253"/>
        <v>2016</v>
      </c>
      <c r="AA65" s="22">
        <f t="shared" si="253"/>
        <v>2017</v>
      </c>
      <c r="AB65" s="22">
        <f t="shared" si="253"/>
        <v>2017</v>
      </c>
      <c r="AC65" s="22">
        <f t="shared" si="253"/>
        <v>2017</v>
      </c>
      <c r="AD65" s="22">
        <f t="shared" si="253"/>
        <v>2017</v>
      </c>
      <c r="AE65" s="22">
        <f t="shared" si="253"/>
        <v>2017</v>
      </c>
      <c r="AF65" s="22">
        <f t="shared" si="253"/>
        <v>2017</v>
      </c>
      <c r="AG65" s="22">
        <f t="shared" si="253"/>
        <v>2017</v>
      </c>
      <c r="AH65" s="22">
        <f t="shared" si="253"/>
        <v>2017</v>
      </c>
      <c r="AI65" s="22">
        <f t="shared" si="253"/>
        <v>2017</v>
      </c>
      <c r="AJ65" s="22">
        <f t="shared" si="253"/>
        <v>2017</v>
      </c>
      <c r="AK65" s="22">
        <f t="shared" si="253"/>
        <v>2017</v>
      </c>
      <c r="AL65" s="22">
        <f t="shared" si="253"/>
        <v>2017</v>
      </c>
      <c r="AM65" s="22">
        <f t="shared" si="253"/>
        <v>2018</v>
      </c>
      <c r="AN65" s="22">
        <f t="shared" si="253"/>
        <v>2018</v>
      </c>
      <c r="AO65" s="22">
        <f t="shared" si="253"/>
        <v>2018</v>
      </c>
      <c r="AP65" s="22">
        <f t="shared" si="253"/>
        <v>2018</v>
      </c>
      <c r="AQ65" s="22">
        <f t="shared" si="253"/>
        <v>2018</v>
      </c>
      <c r="AR65" s="22">
        <f t="shared" si="253"/>
        <v>2018</v>
      </c>
      <c r="AS65" s="22">
        <f t="shared" si="253"/>
        <v>2018</v>
      </c>
      <c r="AT65" s="22">
        <f t="shared" si="253"/>
        <v>2018</v>
      </c>
      <c r="AU65" s="22">
        <f t="shared" si="253"/>
        <v>2018</v>
      </c>
      <c r="AV65" s="22">
        <f t="shared" si="253"/>
        <v>2018</v>
      </c>
      <c r="AW65" s="22">
        <f t="shared" si="253"/>
        <v>2018</v>
      </c>
      <c r="AX65" s="22">
        <f t="shared" si="253"/>
        <v>2018</v>
      </c>
      <c r="AY65" s="22">
        <f t="shared" si="253"/>
        <v>2019</v>
      </c>
      <c r="AZ65" s="22">
        <f t="shared" si="253"/>
        <v>2019</v>
      </c>
      <c r="BA65" s="22">
        <f t="shared" si="253"/>
        <v>2019</v>
      </c>
      <c r="BB65" s="22">
        <f t="shared" si="253"/>
        <v>2019</v>
      </c>
      <c r="BC65" s="22">
        <f t="shared" si="253"/>
        <v>2019</v>
      </c>
      <c r="BD65" s="22">
        <f t="shared" si="253"/>
        <v>2019</v>
      </c>
      <c r="BE65" s="22">
        <f t="shared" si="253"/>
        <v>2019</v>
      </c>
      <c r="BF65" s="22">
        <f t="shared" si="253"/>
        <v>2019</v>
      </c>
      <c r="BG65" s="22">
        <f t="shared" si="253"/>
        <v>2019</v>
      </c>
      <c r="BH65" s="22">
        <f t="shared" si="253"/>
        <v>2019</v>
      </c>
      <c r="BI65" s="22">
        <f t="shared" si="253"/>
        <v>2019</v>
      </c>
      <c r="BJ65" s="22">
        <f t="shared" si="253"/>
        <v>2019</v>
      </c>
      <c r="BK65" s="22">
        <f t="shared" si="253"/>
        <v>2020</v>
      </c>
      <c r="BL65" s="22">
        <f t="shared" si="253"/>
        <v>2020</v>
      </c>
      <c r="BM65" s="32">
        <f t="shared" si="253"/>
        <v>2020</v>
      </c>
      <c r="BN65" s="34"/>
      <c r="BO65" s="72" t="s">
        <v>103</v>
      </c>
      <c r="BP65" s="72"/>
      <c r="BQ65" s="72"/>
      <c r="BR65" s="72"/>
      <c r="BS65" s="72"/>
      <c r="BT65" s="40"/>
      <c r="BU65" s="72" t="s">
        <v>104</v>
      </c>
      <c r="BV65" s="72"/>
      <c r="BW65" s="72"/>
      <c r="BX65" s="72"/>
      <c r="BY65" s="72"/>
      <c r="BZ65" s="72"/>
    </row>
    <row r="66" spans="2:82" x14ac:dyDescent="0.25">
      <c r="B66" s="12" t="s">
        <v>95</v>
      </c>
      <c r="C66" s="12"/>
      <c r="D66" s="15"/>
      <c r="E66" s="15"/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1</v>
      </c>
      <c r="Q66" s="22">
        <v>1</v>
      </c>
      <c r="R66" s="22">
        <f>F66+1</f>
        <v>2</v>
      </c>
      <c r="S66" s="22">
        <f t="shared" ref="S66" si="254">G66+1</f>
        <v>2</v>
      </c>
      <c r="T66" s="22">
        <f t="shared" ref="T66" si="255">H66+1</f>
        <v>2</v>
      </c>
      <c r="U66" s="22">
        <f t="shared" ref="U66" si="256">I66+1</f>
        <v>2</v>
      </c>
      <c r="V66" s="22">
        <f t="shared" ref="V66" si="257">J66+1</f>
        <v>2</v>
      </c>
      <c r="W66" s="22">
        <f t="shared" ref="W66" si="258">K66+1</f>
        <v>2</v>
      </c>
      <c r="X66" s="22">
        <f t="shared" ref="X66" si="259">L66+1</f>
        <v>2</v>
      </c>
      <c r="Y66" s="22">
        <f t="shared" ref="Y66" si="260">M66+1</f>
        <v>2</v>
      </c>
      <c r="Z66" s="22">
        <f t="shared" ref="Z66" si="261">N66+1</f>
        <v>2</v>
      </c>
      <c r="AA66" s="22">
        <f t="shared" ref="AA66" si="262">O66+1</f>
        <v>2</v>
      </c>
      <c r="AB66" s="22">
        <f t="shared" ref="AB66" si="263">P66+1</f>
        <v>2</v>
      </c>
      <c r="AC66" s="22">
        <f t="shared" ref="AC66" si="264">Q66+1</f>
        <v>2</v>
      </c>
      <c r="AD66" s="22">
        <f t="shared" ref="AD66" si="265">R66+1</f>
        <v>3</v>
      </c>
      <c r="AE66" s="22">
        <f t="shared" ref="AE66" si="266">S66+1</f>
        <v>3</v>
      </c>
      <c r="AF66" s="22">
        <f t="shared" ref="AF66" si="267">T66+1</f>
        <v>3</v>
      </c>
      <c r="AG66" s="22">
        <f t="shared" ref="AG66" si="268">U66+1</f>
        <v>3</v>
      </c>
      <c r="AH66" s="22">
        <f t="shared" ref="AH66" si="269">V66+1</f>
        <v>3</v>
      </c>
      <c r="AI66" s="22">
        <f t="shared" ref="AI66" si="270">W66+1</f>
        <v>3</v>
      </c>
      <c r="AJ66" s="22">
        <f t="shared" ref="AJ66" si="271">X66+1</f>
        <v>3</v>
      </c>
      <c r="AK66" s="22">
        <f t="shared" ref="AK66" si="272">Y66+1</f>
        <v>3</v>
      </c>
      <c r="AL66" s="22">
        <f t="shared" ref="AL66" si="273">Z66+1</f>
        <v>3</v>
      </c>
      <c r="AM66" s="22">
        <f t="shared" ref="AM66" si="274">AA66+1</f>
        <v>3</v>
      </c>
      <c r="AN66" s="22">
        <f t="shared" ref="AN66" si="275">AB66+1</f>
        <v>3</v>
      </c>
      <c r="AO66" s="22">
        <f t="shared" ref="AO66" si="276">AC66+1</f>
        <v>3</v>
      </c>
      <c r="AP66" s="22">
        <f t="shared" ref="AP66" si="277">AD66+1</f>
        <v>4</v>
      </c>
      <c r="AQ66" s="22">
        <f t="shared" ref="AQ66" si="278">AE66+1</f>
        <v>4</v>
      </c>
      <c r="AR66" s="22">
        <f t="shared" ref="AR66" si="279">AF66+1</f>
        <v>4</v>
      </c>
      <c r="AS66" s="22">
        <f t="shared" ref="AS66" si="280">AG66+1</f>
        <v>4</v>
      </c>
      <c r="AT66" s="22">
        <f t="shared" ref="AT66" si="281">AH66+1</f>
        <v>4</v>
      </c>
      <c r="AU66" s="22">
        <f t="shared" ref="AU66" si="282">AI66+1</f>
        <v>4</v>
      </c>
      <c r="AV66" s="22">
        <f t="shared" ref="AV66" si="283">AJ66+1</f>
        <v>4</v>
      </c>
      <c r="AW66" s="22">
        <f t="shared" ref="AW66" si="284">AK66+1</f>
        <v>4</v>
      </c>
      <c r="AX66" s="22">
        <f t="shared" ref="AX66" si="285">AL66+1</f>
        <v>4</v>
      </c>
      <c r="AY66" s="22">
        <f t="shared" ref="AY66" si="286">AM66+1</f>
        <v>4</v>
      </c>
      <c r="AZ66" s="22">
        <f t="shared" ref="AZ66" si="287">AN66+1</f>
        <v>4</v>
      </c>
      <c r="BA66" s="22">
        <f t="shared" ref="BA66" si="288">AO66+1</f>
        <v>4</v>
      </c>
      <c r="BB66" s="22">
        <f t="shared" ref="BB66" si="289">AP66+1</f>
        <v>5</v>
      </c>
      <c r="BC66" s="22">
        <f t="shared" ref="BC66" si="290">AQ66+1</f>
        <v>5</v>
      </c>
      <c r="BD66" s="22">
        <f t="shared" ref="BD66" si="291">AR66+1</f>
        <v>5</v>
      </c>
      <c r="BE66" s="22">
        <f t="shared" ref="BE66" si="292">AS66+1</f>
        <v>5</v>
      </c>
      <c r="BF66" s="22">
        <f t="shared" ref="BF66" si="293">AT66+1</f>
        <v>5</v>
      </c>
      <c r="BG66" s="22">
        <f t="shared" ref="BG66" si="294">AU66+1</f>
        <v>5</v>
      </c>
      <c r="BH66" s="22">
        <f t="shared" ref="BH66" si="295">AV66+1</f>
        <v>5</v>
      </c>
      <c r="BI66" s="22">
        <f t="shared" ref="BI66" si="296">AW66+1</f>
        <v>5</v>
      </c>
      <c r="BJ66" s="22">
        <f t="shared" ref="BJ66" si="297">AX66+1</f>
        <v>5</v>
      </c>
      <c r="BK66" s="22">
        <f t="shared" ref="BK66" si="298">AY66+1</f>
        <v>5</v>
      </c>
      <c r="BL66" s="22">
        <f t="shared" ref="BL66" si="299">AZ66+1</f>
        <v>5</v>
      </c>
      <c r="BM66" s="32">
        <f t="shared" ref="BM66" si="300">BA66+1</f>
        <v>5</v>
      </c>
      <c r="BN66" s="34"/>
      <c r="BO66" s="36">
        <v>1</v>
      </c>
      <c r="BP66" s="36">
        <v>2</v>
      </c>
      <c r="BQ66" s="36">
        <v>3</v>
      </c>
      <c r="BR66" s="36">
        <v>4</v>
      </c>
      <c r="BS66" s="36">
        <v>5</v>
      </c>
      <c r="BT66" s="36">
        <v>6</v>
      </c>
      <c r="BU66" s="41">
        <f>F65</f>
        <v>2015</v>
      </c>
      <c r="BV66" s="41">
        <f>BU66+1</f>
        <v>2016</v>
      </c>
      <c r="BW66" s="41">
        <f>BV66+1</f>
        <v>2017</v>
      </c>
      <c r="BX66" s="41">
        <f>BW66+1</f>
        <v>2018</v>
      </c>
      <c r="BY66" s="41">
        <f>BX66+1</f>
        <v>2019</v>
      </c>
      <c r="BZ66" s="41">
        <f>BY66+1</f>
        <v>2020</v>
      </c>
      <c r="CB66" t="s">
        <v>105</v>
      </c>
      <c r="CC66" t="s">
        <v>106</v>
      </c>
    </row>
    <row r="67" spans="2:82" s="38" customFormat="1" x14ac:dyDescent="0.25">
      <c r="B67" s="35" t="s">
        <v>69</v>
      </c>
      <c r="C67" s="35" t="s">
        <v>92</v>
      </c>
      <c r="D67" s="39">
        <f>SUM(D68:D77)</f>
        <v>362647.5</v>
      </c>
      <c r="E67" s="36"/>
      <c r="F67" s="39">
        <f>SUM(F68:F77)</f>
        <v>67344.375</v>
      </c>
      <c r="G67" s="39">
        <f t="shared" ref="G67:BM67" si="301">SUM(G68:G77)</f>
        <v>67344.375</v>
      </c>
      <c r="H67" s="39">
        <f t="shared" si="301"/>
        <v>67344.375</v>
      </c>
      <c r="I67" s="39">
        <f t="shared" si="301"/>
        <v>67344.375</v>
      </c>
      <c r="J67" s="39">
        <f t="shared" si="301"/>
        <v>28995</v>
      </c>
      <c r="K67" s="39">
        <f t="shared" si="301"/>
        <v>28995</v>
      </c>
      <c r="L67" s="39">
        <f t="shared" si="301"/>
        <v>5880</v>
      </c>
      <c r="M67" s="39">
        <f t="shared" si="301"/>
        <v>5880</v>
      </c>
      <c r="N67" s="39">
        <f t="shared" si="301"/>
        <v>5880</v>
      </c>
      <c r="O67" s="39">
        <f t="shared" si="301"/>
        <v>5880</v>
      </c>
      <c r="P67" s="39">
        <f t="shared" si="301"/>
        <v>5880</v>
      </c>
      <c r="Q67" s="39">
        <f t="shared" si="301"/>
        <v>5880</v>
      </c>
      <c r="R67" s="39">
        <f t="shared" si="301"/>
        <v>0</v>
      </c>
      <c r="S67" s="39">
        <f t="shared" si="301"/>
        <v>0</v>
      </c>
      <c r="T67" s="39">
        <f t="shared" si="301"/>
        <v>0</v>
      </c>
      <c r="U67" s="39">
        <f t="shared" si="301"/>
        <v>0</v>
      </c>
      <c r="V67" s="39">
        <f t="shared" si="301"/>
        <v>0</v>
      </c>
      <c r="W67" s="39">
        <f t="shared" si="301"/>
        <v>0</v>
      </c>
      <c r="X67" s="39">
        <f t="shared" si="301"/>
        <v>0</v>
      </c>
      <c r="Y67" s="39">
        <f t="shared" si="301"/>
        <v>0</v>
      </c>
      <c r="Z67" s="39">
        <f t="shared" si="301"/>
        <v>0</v>
      </c>
      <c r="AA67" s="39">
        <f t="shared" si="301"/>
        <v>0</v>
      </c>
      <c r="AB67" s="39">
        <f t="shared" si="301"/>
        <v>0</v>
      </c>
      <c r="AC67" s="39">
        <f t="shared" si="301"/>
        <v>0</v>
      </c>
      <c r="AD67" s="39">
        <f t="shared" si="301"/>
        <v>0</v>
      </c>
      <c r="AE67" s="39">
        <f t="shared" si="301"/>
        <v>0</v>
      </c>
      <c r="AF67" s="39">
        <f t="shared" si="301"/>
        <v>0</v>
      </c>
      <c r="AG67" s="39">
        <f t="shared" si="301"/>
        <v>0</v>
      </c>
      <c r="AH67" s="39">
        <f t="shared" si="301"/>
        <v>0</v>
      </c>
      <c r="AI67" s="39">
        <f t="shared" si="301"/>
        <v>0</v>
      </c>
      <c r="AJ67" s="39">
        <f t="shared" si="301"/>
        <v>0</v>
      </c>
      <c r="AK67" s="39">
        <f t="shared" si="301"/>
        <v>0</v>
      </c>
      <c r="AL67" s="39">
        <f t="shared" si="301"/>
        <v>0</v>
      </c>
      <c r="AM67" s="39">
        <f t="shared" si="301"/>
        <v>0</v>
      </c>
      <c r="AN67" s="39">
        <f t="shared" si="301"/>
        <v>0</v>
      </c>
      <c r="AO67" s="39">
        <f t="shared" si="301"/>
        <v>0</v>
      </c>
      <c r="AP67" s="39">
        <f t="shared" si="301"/>
        <v>0</v>
      </c>
      <c r="AQ67" s="39">
        <f t="shared" si="301"/>
        <v>0</v>
      </c>
      <c r="AR67" s="39">
        <f t="shared" si="301"/>
        <v>0</v>
      </c>
      <c r="AS67" s="39">
        <f t="shared" si="301"/>
        <v>0</v>
      </c>
      <c r="AT67" s="39">
        <f t="shared" si="301"/>
        <v>0</v>
      </c>
      <c r="AU67" s="39">
        <f t="shared" si="301"/>
        <v>0</v>
      </c>
      <c r="AV67" s="39">
        <f t="shared" si="301"/>
        <v>0</v>
      </c>
      <c r="AW67" s="39">
        <f t="shared" si="301"/>
        <v>0</v>
      </c>
      <c r="AX67" s="39">
        <f t="shared" si="301"/>
        <v>0</v>
      </c>
      <c r="AY67" s="39">
        <f t="shared" si="301"/>
        <v>0</v>
      </c>
      <c r="AZ67" s="39">
        <f t="shared" si="301"/>
        <v>0</v>
      </c>
      <c r="BA67" s="39">
        <f t="shared" si="301"/>
        <v>0</v>
      </c>
      <c r="BB67" s="39">
        <f t="shared" si="301"/>
        <v>0</v>
      </c>
      <c r="BC67" s="39">
        <f t="shared" si="301"/>
        <v>0</v>
      </c>
      <c r="BD67" s="39">
        <f t="shared" si="301"/>
        <v>0</v>
      </c>
      <c r="BE67" s="39">
        <f t="shared" si="301"/>
        <v>0</v>
      </c>
      <c r="BF67" s="39">
        <f t="shared" si="301"/>
        <v>0</v>
      </c>
      <c r="BG67" s="39">
        <f t="shared" si="301"/>
        <v>0</v>
      </c>
      <c r="BH67" s="39">
        <f t="shared" si="301"/>
        <v>0</v>
      </c>
      <c r="BI67" s="39">
        <f t="shared" si="301"/>
        <v>0</v>
      </c>
      <c r="BJ67" s="39">
        <f t="shared" si="301"/>
        <v>0</v>
      </c>
      <c r="BK67" s="39">
        <f t="shared" si="301"/>
        <v>0</v>
      </c>
      <c r="BL67" s="39">
        <f t="shared" si="301"/>
        <v>0</v>
      </c>
      <c r="BM67" s="39">
        <f t="shared" si="301"/>
        <v>0</v>
      </c>
      <c r="BN67" s="37">
        <v>1</v>
      </c>
      <c r="BO67" s="39">
        <f>SUMIF($F$66:$BM$66,$BO$66,F67:BM67)</f>
        <v>362647.5</v>
      </c>
      <c r="BP67" s="39">
        <f>SUMIF($F$66:$BM$66,$BP$66,F67:BM67)</f>
        <v>0</v>
      </c>
      <c r="BQ67" s="39">
        <f>SUMIF($F$66:$BM$66,$BQ$66,F67:BM67)</f>
        <v>0</v>
      </c>
      <c r="BR67" s="39">
        <f>SUMIF($F$66:$BM$66,$BR$66,F67:BM67)</f>
        <v>0</v>
      </c>
      <c r="BS67" s="39">
        <f>+SUMIF($F$66:$BM$66,$BS$66,F67:BM67)</f>
        <v>0</v>
      </c>
      <c r="BT67" s="39"/>
      <c r="BU67" s="39">
        <f t="shared" ref="BU67:BU93" si="302">SUMIF($F$65:$BM$65,$BU$66,F67:BM67)</f>
        <v>345007.5</v>
      </c>
      <c r="BV67" s="39">
        <f t="shared" ref="BV67:BV93" si="303">SUMIF($F$65:$BM$65,$BV$66,F67:BM67)</f>
        <v>17640</v>
      </c>
      <c r="BW67" s="39">
        <f t="shared" ref="BW67:BW93" si="304">+SUMIF($F$65:$BM$65,$BW$66,F67:BM67)</f>
        <v>0</v>
      </c>
      <c r="BX67" s="39">
        <f t="shared" ref="BX67:BX93" si="305">SUMIF($F$65:$BM$65,$BX$66,F67:BM67)</f>
        <v>0</v>
      </c>
      <c r="BY67" s="39">
        <f t="shared" ref="BY67:BY93" si="306">SUMIF($F$65:$BM$65,$BY$66,F67:BM67)</f>
        <v>0</v>
      </c>
      <c r="BZ67" s="39">
        <f t="shared" ref="BZ67:BZ93" si="307">SUMIF($F$65:$BM$65,$BZ$66,F67:BM67)</f>
        <v>0</v>
      </c>
      <c r="CB67" s="38" t="b">
        <f>SUM(BO67:BS67)=SUM(BU67:BZ67)</f>
        <v>1</v>
      </c>
      <c r="CC67" s="38" t="b">
        <f>SUM(BO67:BS67)=D67</f>
        <v>1</v>
      </c>
      <c r="CD67" s="42">
        <f>SUM(BO67:BS67)-D67</f>
        <v>0</v>
      </c>
    </row>
    <row r="68" spans="2:82" x14ac:dyDescent="0.25">
      <c r="B68" s="20" t="str">
        <f>B31</f>
        <v>1 очередь строительства:</v>
      </c>
      <c r="C68" s="12"/>
      <c r="D68" s="31">
        <f>AD8</f>
        <v>153397.5</v>
      </c>
      <c r="E68" s="31">
        <f>AJ8</f>
        <v>38349.375</v>
      </c>
      <c r="F68" s="31">
        <f>E68*F31</f>
        <v>38349.375</v>
      </c>
      <c r="G68" s="31">
        <f>E68*G31</f>
        <v>38349.375</v>
      </c>
      <c r="H68" s="31">
        <f>E68*H31</f>
        <v>38349.375</v>
      </c>
      <c r="I68" s="31">
        <f>E68*I31</f>
        <v>38349.375</v>
      </c>
      <c r="J68" s="31">
        <f>E68*J31</f>
        <v>0</v>
      </c>
      <c r="K68" s="31">
        <f>E68*K31</f>
        <v>0</v>
      </c>
      <c r="L68" s="31">
        <f>E68*L31</f>
        <v>0</v>
      </c>
      <c r="M68" s="31">
        <f>E68*M31</f>
        <v>0</v>
      </c>
      <c r="N68" s="31">
        <f>E68*N31</f>
        <v>0</v>
      </c>
      <c r="O68" s="31">
        <f>E68*O31</f>
        <v>0</v>
      </c>
      <c r="P68" s="31">
        <f>E68*P31</f>
        <v>0</v>
      </c>
      <c r="Q68" s="31">
        <f>E68*Q31</f>
        <v>0</v>
      </c>
      <c r="R68" s="31">
        <f>E68*R31</f>
        <v>0</v>
      </c>
      <c r="S68" s="31">
        <f>E68*S31</f>
        <v>0</v>
      </c>
      <c r="T68" s="31">
        <f>E68*T31</f>
        <v>0</v>
      </c>
      <c r="U68" s="31">
        <f>E68*U31</f>
        <v>0</v>
      </c>
      <c r="V68" s="31">
        <f>E68*V31</f>
        <v>0</v>
      </c>
      <c r="W68" s="31">
        <f>E68*W31</f>
        <v>0</v>
      </c>
      <c r="X68" s="31">
        <f>E68*X31</f>
        <v>0</v>
      </c>
      <c r="Y68" s="31">
        <f>E68*Y31</f>
        <v>0</v>
      </c>
      <c r="Z68" s="31">
        <f>E68*Z31</f>
        <v>0</v>
      </c>
      <c r="AA68" s="31">
        <f>E68*AA31</f>
        <v>0</v>
      </c>
      <c r="AB68" s="31">
        <f>E68*AB31</f>
        <v>0</v>
      </c>
      <c r="AC68" s="31">
        <f>E68*AC31</f>
        <v>0</v>
      </c>
      <c r="AD68" s="31">
        <f>E68*AD31</f>
        <v>0</v>
      </c>
      <c r="AE68" s="31">
        <f>E68*AE31</f>
        <v>0</v>
      </c>
      <c r="AF68" s="31">
        <f>E68*AF31</f>
        <v>0</v>
      </c>
      <c r="AG68" s="31">
        <f>E68*AG31</f>
        <v>0</v>
      </c>
      <c r="AH68" s="31">
        <f>E68*AH31</f>
        <v>0</v>
      </c>
      <c r="AI68" s="31">
        <f>E68*AI31</f>
        <v>0</v>
      </c>
      <c r="AJ68" s="31">
        <f>E68*AJ31</f>
        <v>0</v>
      </c>
      <c r="AK68" s="31">
        <f>E68*AK31</f>
        <v>0</v>
      </c>
      <c r="AL68" s="31">
        <f>E68*AL31</f>
        <v>0</v>
      </c>
      <c r="AM68" s="31">
        <f>E68*AM31</f>
        <v>0</v>
      </c>
      <c r="AN68" s="31">
        <f>E68*AN31</f>
        <v>0</v>
      </c>
      <c r="AO68" s="31">
        <f>E68*AO31</f>
        <v>0</v>
      </c>
      <c r="AP68" s="31">
        <f>E68*AP31</f>
        <v>0</v>
      </c>
      <c r="AQ68" s="31">
        <f>E68*AQ31</f>
        <v>0</v>
      </c>
      <c r="AR68" s="31">
        <f>E68*AR31</f>
        <v>0</v>
      </c>
      <c r="AS68" s="31">
        <f>E68*AS31</f>
        <v>0</v>
      </c>
      <c r="AT68" s="31">
        <f>E68*AT31</f>
        <v>0</v>
      </c>
      <c r="AU68" s="31">
        <f>E68*AU31</f>
        <v>0</v>
      </c>
      <c r="AV68" s="31">
        <f>E68*AV31</f>
        <v>0</v>
      </c>
      <c r="AW68" s="31">
        <f>E68*AW31</f>
        <v>0</v>
      </c>
      <c r="AX68" s="31">
        <f>E68*AX31</f>
        <v>0</v>
      </c>
      <c r="AY68" s="31">
        <f>E68*AY31</f>
        <v>0</v>
      </c>
      <c r="AZ68" s="31">
        <f>E68*AZ31</f>
        <v>0</v>
      </c>
      <c r="BA68" s="31">
        <f>E68*BA31</f>
        <v>0</v>
      </c>
      <c r="BB68" s="31">
        <f>E68*BB31</f>
        <v>0</v>
      </c>
      <c r="BC68" s="31">
        <f>E68*BC31</f>
        <v>0</v>
      </c>
      <c r="BD68" s="31">
        <f>E68*BD31</f>
        <v>0</v>
      </c>
      <c r="BE68" s="31">
        <f>E68*BE31</f>
        <v>0</v>
      </c>
      <c r="BF68" s="31">
        <f>E68*BF31</f>
        <v>0</v>
      </c>
      <c r="BG68" s="31">
        <f>E68*BG31</f>
        <v>0</v>
      </c>
      <c r="BH68" s="31">
        <f>E68*BH31</f>
        <v>0</v>
      </c>
      <c r="BI68" s="31">
        <f>E68*BI31</f>
        <v>0</v>
      </c>
      <c r="BJ68" s="31">
        <f>E68*BJ31</f>
        <v>0</v>
      </c>
      <c r="BK68" s="31">
        <f>E68*BK31</f>
        <v>0</v>
      </c>
      <c r="BL68" s="31">
        <f>E68*BL31</f>
        <v>0</v>
      </c>
      <c r="BM68" s="33">
        <f>E68*BM31</f>
        <v>0</v>
      </c>
      <c r="BN68" s="34"/>
      <c r="BO68" s="31">
        <f t="shared" ref="BO68:BO93" si="308">SUMIF($F$66:$BM$66,$BO$66,F68:BM68)</f>
        <v>153397.5</v>
      </c>
      <c r="BP68" s="31">
        <f t="shared" ref="BP68:BP93" si="309">SUMIF($F$66:$BM$66,$BP$66,F68:BM68)</f>
        <v>0</v>
      </c>
      <c r="BQ68" s="31">
        <f t="shared" ref="BQ68:BQ93" si="310">SUMIF($F$66:$BM$66,$BQ$66,F68:BM68)</f>
        <v>0</v>
      </c>
      <c r="BR68" s="31">
        <f t="shared" ref="BR68:BR93" si="311">SUMIF($F$66:$BM$66,$BR$66,F68:BM68)</f>
        <v>0</v>
      </c>
      <c r="BS68" s="31">
        <f t="shared" ref="BS68:BS93" si="312">+SUMIF($F$66:$BM$66,$BS$66,F68:BM68)</f>
        <v>0</v>
      </c>
      <c r="BT68" s="31"/>
      <c r="BU68" s="31">
        <f t="shared" si="302"/>
        <v>153397.5</v>
      </c>
      <c r="BV68" s="31">
        <f t="shared" si="303"/>
        <v>0</v>
      </c>
      <c r="BW68" s="31">
        <f t="shared" si="304"/>
        <v>0</v>
      </c>
      <c r="BX68" s="31">
        <f t="shared" si="305"/>
        <v>0</v>
      </c>
      <c r="BY68" s="31">
        <f t="shared" si="306"/>
        <v>0</v>
      </c>
      <c r="BZ68" s="31">
        <f t="shared" si="307"/>
        <v>0</v>
      </c>
      <c r="CB68" s="38" t="b">
        <f t="shared" ref="CB68:CB93" si="313">SUM(BO68:BS68)=SUM(BU68:BZ68)</f>
        <v>1</v>
      </c>
      <c r="CC68" s="38" t="b">
        <f t="shared" ref="CC68:CC93" si="314">SUM(BO68:BS68)=D68</f>
        <v>1</v>
      </c>
      <c r="CD68" s="42">
        <f t="shared" ref="CD68:CD93" si="315">SUM(BO68:BS68)-D68</f>
        <v>0</v>
      </c>
    </row>
    <row r="69" spans="2:82" x14ac:dyDescent="0.25">
      <c r="B69" s="20" t="str">
        <f t="shared" ref="B69:B77" si="316">B32</f>
        <v>2 очередь строительства:</v>
      </c>
      <c r="C69" s="12"/>
      <c r="D69" s="31">
        <f t="shared" ref="D69:D77" si="317">AD9</f>
        <v>138690</v>
      </c>
      <c r="E69" s="31">
        <f t="shared" ref="E69:E77" si="318">AJ9</f>
        <v>23115</v>
      </c>
      <c r="F69" s="31">
        <f t="shared" ref="F69:F93" si="319">E69*F32</f>
        <v>23115</v>
      </c>
      <c r="G69" s="31">
        <f t="shared" ref="G69:G93" si="320">E69*G32</f>
        <v>23115</v>
      </c>
      <c r="H69" s="31">
        <f t="shared" ref="H69:H93" si="321">E69*H32</f>
        <v>23115</v>
      </c>
      <c r="I69" s="31">
        <f t="shared" ref="I69:I93" si="322">E69*I32</f>
        <v>23115</v>
      </c>
      <c r="J69" s="31">
        <f t="shared" ref="J69:J93" si="323">E69*J32</f>
        <v>23115</v>
      </c>
      <c r="K69" s="31">
        <f t="shared" ref="K69:K93" si="324">E69*K32</f>
        <v>23115</v>
      </c>
      <c r="L69" s="31">
        <f t="shared" ref="L69:L93" si="325">E69*L32</f>
        <v>0</v>
      </c>
      <c r="M69" s="31">
        <f t="shared" ref="M69:M93" si="326">E69*M32</f>
        <v>0</v>
      </c>
      <c r="N69" s="31">
        <f t="shared" ref="N69:N93" si="327">E69*N32</f>
        <v>0</v>
      </c>
      <c r="O69" s="31">
        <f t="shared" ref="O69:O93" si="328">E69*O32</f>
        <v>0</v>
      </c>
      <c r="P69" s="31">
        <f t="shared" ref="P69:P93" si="329">E69*P32</f>
        <v>0</v>
      </c>
      <c r="Q69" s="31">
        <f t="shared" ref="Q69:Q93" si="330">E69*Q32</f>
        <v>0</v>
      </c>
      <c r="R69" s="31">
        <f t="shared" ref="R69:R93" si="331">E69*R32</f>
        <v>0</v>
      </c>
      <c r="S69" s="31">
        <f t="shared" ref="S69:S93" si="332">E69*S32</f>
        <v>0</v>
      </c>
      <c r="T69" s="31">
        <f t="shared" ref="T69:T93" si="333">E69*T32</f>
        <v>0</v>
      </c>
      <c r="U69" s="31">
        <f t="shared" ref="U69:U93" si="334">E69*U32</f>
        <v>0</v>
      </c>
      <c r="V69" s="31">
        <f t="shared" ref="V69:V93" si="335">E69*V32</f>
        <v>0</v>
      </c>
      <c r="W69" s="31">
        <f t="shared" ref="W69:W93" si="336">E69*W32</f>
        <v>0</v>
      </c>
      <c r="X69" s="31">
        <f t="shared" ref="X69:X93" si="337">E69*X32</f>
        <v>0</v>
      </c>
      <c r="Y69" s="31">
        <f t="shared" ref="Y69:Y93" si="338">E69*Y32</f>
        <v>0</v>
      </c>
      <c r="Z69" s="31">
        <f t="shared" ref="Z69:Z93" si="339">E69*Z32</f>
        <v>0</v>
      </c>
      <c r="AA69" s="31">
        <f t="shared" ref="AA69:AA93" si="340">E69*AA32</f>
        <v>0</v>
      </c>
      <c r="AB69" s="31">
        <f t="shared" ref="AB69:AB93" si="341">E69*AB32</f>
        <v>0</v>
      </c>
      <c r="AC69" s="31">
        <f t="shared" ref="AC69:AC93" si="342">E69*AC32</f>
        <v>0</v>
      </c>
      <c r="AD69" s="31">
        <f t="shared" ref="AD69:AD93" si="343">E69*AD32</f>
        <v>0</v>
      </c>
      <c r="AE69" s="31">
        <f t="shared" ref="AE69:AE93" si="344">E69*AE32</f>
        <v>0</v>
      </c>
      <c r="AF69" s="31">
        <f t="shared" ref="AF69:AF93" si="345">E69*AF32</f>
        <v>0</v>
      </c>
      <c r="AG69" s="31">
        <f t="shared" ref="AG69:AG93" si="346">E69*AG32</f>
        <v>0</v>
      </c>
      <c r="AH69" s="31">
        <f t="shared" ref="AH69:AH93" si="347">E69*AH32</f>
        <v>0</v>
      </c>
      <c r="AI69" s="31">
        <f t="shared" ref="AI69:AI93" si="348">E69*AI32</f>
        <v>0</v>
      </c>
      <c r="AJ69" s="31">
        <f t="shared" ref="AJ69:AJ93" si="349">E69*AJ32</f>
        <v>0</v>
      </c>
      <c r="AK69" s="31">
        <f t="shared" ref="AK69:AK93" si="350">E69*AK32</f>
        <v>0</v>
      </c>
      <c r="AL69" s="31">
        <f t="shared" ref="AL69:AL93" si="351">E69*AL32</f>
        <v>0</v>
      </c>
      <c r="AM69" s="31">
        <f t="shared" ref="AM69:AM93" si="352">E69*AM32</f>
        <v>0</v>
      </c>
      <c r="AN69" s="31">
        <f t="shared" ref="AN69:AN93" si="353">E69*AN32</f>
        <v>0</v>
      </c>
      <c r="AO69" s="31">
        <f t="shared" ref="AO69:AO93" si="354">E69*AO32</f>
        <v>0</v>
      </c>
      <c r="AP69" s="31">
        <f t="shared" ref="AP69:AP93" si="355">E69*AP32</f>
        <v>0</v>
      </c>
      <c r="AQ69" s="31">
        <f t="shared" ref="AQ69:AQ93" si="356">E69*AQ32</f>
        <v>0</v>
      </c>
      <c r="AR69" s="31">
        <f t="shared" ref="AR69:AR93" si="357">E69*AR32</f>
        <v>0</v>
      </c>
      <c r="AS69" s="31">
        <f t="shared" ref="AS69:AS93" si="358">E69*AS32</f>
        <v>0</v>
      </c>
      <c r="AT69" s="31">
        <f t="shared" ref="AT69:AT93" si="359">E69*AT32</f>
        <v>0</v>
      </c>
      <c r="AU69" s="31">
        <f t="shared" ref="AU69:AU93" si="360">E69*AU32</f>
        <v>0</v>
      </c>
      <c r="AV69" s="31">
        <f t="shared" ref="AV69:AV93" si="361">E69*AV32</f>
        <v>0</v>
      </c>
      <c r="AW69" s="31">
        <f t="shared" ref="AW69:AW93" si="362">E69*AW32</f>
        <v>0</v>
      </c>
      <c r="AX69" s="31">
        <f t="shared" ref="AX69:AX93" si="363">E69*AX32</f>
        <v>0</v>
      </c>
      <c r="AY69" s="31">
        <f t="shared" ref="AY69:AY93" si="364">E69*AY32</f>
        <v>0</v>
      </c>
      <c r="AZ69" s="31">
        <f t="shared" ref="AZ69:AZ93" si="365">E69*AZ32</f>
        <v>0</v>
      </c>
      <c r="BA69" s="31">
        <f t="shared" ref="BA69:BA93" si="366">E69*BA32</f>
        <v>0</v>
      </c>
      <c r="BB69" s="31">
        <f t="shared" ref="BB69:BB93" si="367">E69*BB32</f>
        <v>0</v>
      </c>
      <c r="BC69" s="31">
        <f t="shared" ref="BC69:BC93" si="368">E69*BC32</f>
        <v>0</v>
      </c>
      <c r="BD69" s="31">
        <f t="shared" ref="BD69:BD93" si="369">E69*BD32</f>
        <v>0</v>
      </c>
      <c r="BE69" s="31">
        <f t="shared" ref="BE69:BE93" si="370">E69*BE32</f>
        <v>0</v>
      </c>
      <c r="BF69" s="31">
        <f t="shared" ref="BF69:BF93" si="371">E69*BF32</f>
        <v>0</v>
      </c>
      <c r="BG69" s="31">
        <f t="shared" ref="BG69:BG93" si="372">E69*BG32</f>
        <v>0</v>
      </c>
      <c r="BH69" s="31">
        <f t="shared" ref="BH69:BH93" si="373">E69*BH32</f>
        <v>0</v>
      </c>
      <c r="BI69" s="31">
        <f t="shared" ref="BI69:BI93" si="374">E69*BI32</f>
        <v>0</v>
      </c>
      <c r="BJ69" s="31">
        <f t="shared" ref="BJ69:BJ93" si="375">E69*BJ32</f>
        <v>0</v>
      </c>
      <c r="BK69" s="31">
        <f t="shared" ref="BK69:BK93" si="376">E69*BK32</f>
        <v>0</v>
      </c>
      <c r="BL69" s="31">
        <f t="shared" ref="BL69:BL93" si="377">E69*BL32</f>
        <v>0</v>
      </c>
      <c r="BM69" s="33">
        <f t="shared" ref="BM69:BM93" si="378">E69*BM32</f>
        <v>0</v>
      </c>
      <c r="BN69" s="34"/>
      <c r="BO69" s="31">
        <f t="shared" si="308"/>
        <v>138690</v>
      </c>
      <c r="BP69" s="31">
        <f t="shared" si="309"/>
        <v>0</v>
      </c>
      <c r="BQ69" s="31">
        <f t="shared" si="310"/>
        <v>0</v>
      </c>
      <c r="BR69" s="31">
        <f t="shared" si="311"/>
        <v>0</v>
      </c>
      <c r="BS69" s="31">
        <f t="shared" si="312"/>
        <v>0</v>
      </c>
      <c r="BT69" s="31"/>
      <c r="BU69" s="31">
        <f t="shared" si="302"/>
        <v>138690</v>
      </c>
      <c r="BV69" s="31">
        <f t="shared" si="303"/>
        <v>0</v>
      </c>
      <c r="BW69" s="31">
        <f t="shared" si="304"/>
        <v>0</v>
      </c>
      <c r="BX69" s="31">
        <f t="shared" si="305"/>
        <v>0</v>
      </c>
      <c r="BY69" s="31">
        <f t="shared" si="306"/>
        <v>0</v>
      </c>
      <c r="BZ69" s="31">
        <f t="shared" si="307"/>
        <v>0</v>
      </c>
      <c r="CB69" s="38" t="b">
        <f t="shared" si="313"/>
        <v>1</v>
      </c>
      <c r="CC69" s="38" t="b">
        <f t="shared" si="314"/>
        <v>1</v>
      </c>
      <c r="CD69" s="42">
        <f t="shared" si="315"/>
        <v>0</v>
      </c>
    </row>
    <row r="70" spans="2:82" x14ac:dyDescent="0.25">
      <c r="B70" s="20" t="str">
        <f t="shared" si="316"/>
        <v>3 очередь строительства:</v>
      </c>
      <c r="C70" s="12"/>
      <c r="D70" s="31">
        <f t="shared" si="317"/>
        <v>70560</v>
      </c>
      <c r="E70" s="31">
        <f t="shared" si="318"/>
        <v>5880</v>
      </c>
      <c r="F70" s="31">
        <f t="shared" si="319"/>
        <v>5880</v>
      </c>
      <c r="G70" s="31">
        <f t="shared" si="320"/>
        <v>5880</v>
      </c>
      <c r="H70" s="31">
        <f t="shared" si="321"/>
        <v>5880</v>
      </c>
      <c r="I70" s="31">
        <f t="shared" si="322"/>
        <v>5880</v>
      </c>
      <c r="J70" s="31">
        <f t="shared" si="323"/>
        <v>5880</v>
      </c>
      <c r="K70" s="31">
        <f t="shared" si="324"/>
        <v>5880</v>
      </c>
      <c r="L70" s="31">
        <f t="shared" si="325"/>
        <v>5880</v>
      </c>
      <c r="M70" s="31">
        <f t="shared" si="326"/>
        <v>5880</v>
      </c>
      <c r="N70" s="31">
        <f t="shared" si="327"/>
        <v>5880</v>
      </c>
      <c r="O70" s="31">
        <f t="shared" si="328"/>
        <v>5880</v>
      </c>
      <c r="P70" s="31">
        <f t="shared" si="329"/>
        <v>5880</v>
      </c>
      <c r="Q70" s="31">
        <f t="shared" si="330"/>
        <v>5880</v>
      </c>
      <c r="R70" s="31">
        <f t="shared" si="331"/>
        <v>0</v>
      </c>
      <c r="S70" s="31">
        <f t="shared" si="332"/>
        <v>0</v>
      </c>
      <c r="T70" s="31">
        <f t="shared" si="333"/>
        <v>0</v>
      </c>
      <c r="U70" s="31">
        <f t="shared" si="334"/>
        <v>0</v>
      </c>
      <c r="V70" s="31">
        <f t="shared" si="335"/>
        <v>0</v>
      </c>
      <c r="W70" s="31">
        <f t="shared" si="336"/>
        <v>0</v>
      </c>
      <c r="X70" s="31">
        <f t="shared" si="337"/>
        <v>0</v>
      </c>
      <c r="Y70" s="31">
        <f t="shared" si="338"/>
        <v>0</v>
      </c>
      <c r="Z70" s="31">
        <f t="shared" si="339"/>
        <v>0</v>
      </c>
      <c r="AA70" s="31">
        <f t="shared" si="340"/>
        <v>0</v>
      </c>
      <c r="AB70" s="31">
        <f t="shared" si="341"/>
        <v>0</v>
      </c>
      <c r="AC70" s="31">
        <f t="shared" si="342"/>
        <v>0</v>
      </c>
      <c r="AD70" s="31">
        <f t="shared" si="343"/>
        <v>0</v>
      </c>
      <c r="AE70" s="31">
        <f t="shared" si="344"/>
        <v>0</v>
      </c>
      <c r="AF70" s="31">
        <f t="shared" si="345"/>
        <v>0</v>
      </c>
      <c r="AG70" s="31">
        <f t="shared" si="346"/>
        <v>0</v>
      </c>
      <c r="AH70" s="31">
        <f t="shared" si="347"/>
        <v>0</v>
      </c>
      <c r="AI70" s="31">
        <f t="shared" si="348"/>
        <v>0</v>
      </c>
      <c r="AJ70" s="31">
        <f t="shared" si="349"/>
        <v>0</v>
      </c>
      <c r="AK70" s="31">
        <f t="shared" si="350"/>
        <v>0</v>
      </c>
      <c r="AL70" s="31">
        <f t="shared" si="351"/>
        <v>0</v>
      </c>
      <c r="AM70" s="31">
        <f t="shared" si="352"/>
        <v>0</v>
      </c>
      <c r="AN70" s="31">
        <f t="shared" si="353"/>
        <v>0</v>
      </c>
      <c r="AO70" s="31">
        <f t="shared" si="354"/>
        <v>0</v>
      </c>
      <c r="AP70" s="31">
        <f t="shared" si="355"/>
        <v>0</v>
      </c>
      <c r="AQ70" s="31">
        <f t="shared" si="356"/>
        <v>0</v>
      </c>
      <c r="AR70" s="31">
        <f t="shared" si="357"/>
        <v>0</v>
      </c>
      <c r="AS70" s="31">
        <f t="shared" si="358"/>
        <v>0</v>
      </c>
      <c r="AT70" s="31">
        <f t="shared" si="359"/>
        <v>0</v>
      </c>
      <c r="AU70" s="31">
        <f t="shared" si="360"/>
        <v>0</v>
      </c>
      <c r="AV70" s="31">
        <f t="shared" si="361"/>
        <v>0</v>
      </c>
      <c r="AW70" s="31">
        <f t="shared" si="362"/>
        <v>0</v>
      </c>
      <c r="AX70" s="31">
        <f t="shared" si="363"/>
        <v>0</v>
      </c>
      <c r="AY70" s="31">
        <f t="shared" si="364"/>
        <v>0</v>
      </c>
      <c r="AZ70" s="31">
        <f t="shared" si="365"/>
        <v>0</v>
      </c>
      <c r="BA70" s="31">
        <f t="shared" si="366"/>
        <v>0</v>
      </c>
      <c r="BB70" s="31">
        <f t="shared" si="367"/>
        <v>0</v>
      </c>
      <c r="BC70" s="31">
        <f t="shared" si="368"/>
        <v>0</v>
      </c>
      <c r="BD70" s="31">
        <f t="shared" si="369"/>
        <v>0</v>
      </c>
      <c r="BE70" s="31">
        <f t="shared" si="370"/>
        <v>0</v>
      </c>
      <c r="BF70" s="31">
        <f t="shared" si="371"/>
        <v>0</v>
      </c>
      <c r="BG70" s="31">
        <f t="shared" si="372"/>
        <v>0</v>
      </c>
      <c r="BH70" s="31">
        <f t="shared" si="373"/>
        <v>0</v>
      </c>
      <c r="BI70" s="31">
        <f t="shared" si="374"/>
        <v>0</v>
      </c>
      <c r="BJ70" s="31">
        <f t="shared" si="375"/>
        <v>0</v>
      </c>
      <c r="BK70" s="31">
        <f t="shared" si="376"/>
        <v>0</v>
      </c>
      <c r="BL70" s="31">
        <f t="shared" si="377"/>
        <v>0</v>
      </c>
      <c r="BM70" s="33">
        <f t="shared" si="378"/>
        <v>0</v>
      </c>
      <c r="BN70" s="34"/>
      <c r="BO70" s="31">
        <f t="shared" si="308"/>
        <v>70560</v>
      </c>
      <c r="BP70" s="31">
        <f t="shared" si="309"/>
        <v>0</v>
      </c>
      <c r="BQ70" s="31">
        <f t="shared" si="310"/>
        <v>0</v>
      </c>
      <c r="BR70" s="31">
        <f t="shared" si="311"/>
        <v>0</v>
      </c>
      <c r="BS70" s="31">
        <f t="shared" si="312"/>
        <v>0</v>
      </c>
      <c r="BT70" s="31"/>
      <c r="BU70" s="31">
        <f t="shared" si="302"/>
        <v>52920</v>
      </c>
      <c r="BV70" s="31">
        <f t="shared" si="303"/>
        <v>17640</v>
      </c>
      <c r="BW70" s="31">
        <f t="shared" si="304"/>
        <v>0</v>
      </c>
      <c r="BX70" s="31">
        <f t="shared" si="305"/>
        <v>0</v>
      </c>
      <c r="BY70" s="31">
        <f t="shared" si="306"/>
        <v>0</v>
      </c>
      <c r="BZ70" s="31">
        <f t="shared" si="307"/>
        <v>0</v>
      </c>
      <c r="CB70" s="38" t="b">
        <f t="shared" si="313"/>
        <v>1</v>
      </c>
      <c r="CC70" s="38" t="b">
        <f t="shared" si="314"/>
        <v>1</v>
      </c>
      <c r="CD70" s="42">
        <f t="shared" si="315"/>
        <v>0</v>
      </c>
    </row>
    <row r="71" spans="2:82" x14ac:dyDescent="0.25">
      <c r="B71" s="20" t="str">
        <f t="shared" si="316"/>
        <v>4 очередь строительства:</v>
      </c>
      <c r="C71" s="12"/>
      <c r="D71" s="31">
        <f t="shared" si="317"/>
        <v>0</v>
      </c>
      <c r="E71" s="31">
        <f t="shared" si="318"/>
        <v>0</v>
      </c>
      <c r="F71" s="31">
        <f t="shared" si="319"/>
        <v>0</v>
      </c>
      <c r="G71" s="31">
        <f t="shared" si="320"/>
        <v>0</v>
      </c>
      <c r="H71" s="31">
        <f t="shared" si="321"/>
        <v>0</v>
      </c>
      <c r="I71" s="31">
        <f t="shared" si="322"/>
        <v>0</v>
      </c>
      <c r="J71" s="31">
        <f t="shared" si="323"/>
        <v>0</v>
      </c>
      <c r="K71" s="31">
        <f t="shared" si="324"/>
        <v>0</v>
      </c>
      <c r="L71" s="31">
        <f t="shared" si="325"/>
        <v>0</v>
      </c>
      <c r="M71" s="31">
        <f t="shared" si="326"/>
        <v>0</v>
      </c>
      <c r="N71" s="31">
        <f t="shared" si="327"/>
        <v>0</v>
      </c>
      <c r="O71" s="31">
        <f t="shared" si="328"/>
        <v>0</v>
      </c>
      <c r="P71" s="31">
        <f t="shared" si="329"/>
        <v>0</v>
      </c>
      <c r="Q71" s="31">
        <f t="shared" si="330"/>
        <v>0</v>
      </c>
      <c r="R71" s="31">
        <f t="shared" si="331"/>
        <v>0</v>
      </c>
      <c r="S71" s="31">
        <f t="shared" si="332"/>
        <v>0</v>
      </c>
      <c r="T71" s="31">
        <f t="shared" si="333"/>
        <v>0</v>
      </c>
      <c r="U71" s="31">
        <f t="shared" si="334"/>
        <v>0</v>
      </c>
      <c r="V71" s="31">
        <f t="shared" si="335"/>
        <v>0</v>
      </c>
      <c r="W71" s="31">
        <f t="shared" si="336"/>
        <v>0</v>
      </c>
      <c r="X71" s="31">
        <f t="shared" si="337"/>
        <v>0</v>
      </c>
      <c r="Y71" s="31">
        <f t="shared" si="338"/>
        <v>0</v>
      </c>
      <c r="Z71" s="31">
        <f t="shared" si="339"/>
        <v>0</v>
      </c>
      <c r="AA71" s="31">
        <f t="shared" si="340"/>
        <v>0</v>
      </c>
      <c r="AB71" s="31">
        <f t="shared" si="341"/>
        <v>0</v>
      </c>
      <c r="AC71" s="31">
        <f t="shared" si="342"/>
        <v>0</v>
      </c>
      <c r="AD71" s="31">
        <f t="shared" si="343"/>
        <v>0</v>
      </c>
      <c r="AE71" s="31">
        <f t="shared" si="344"/>
        <v>0</v>
      </c>
      <c r="AF71" s="31">
        <f t="shared" si="345"/>
        <v>0</v>
      </c>
      <c r="AG71" s="31">
        <f t="shared" si="346"/>
        <v>0</v>
      </c>
      <c r="AH71" s="31">
        <f t="shared" si="347"/>
        <v>0</v>
      </c>
      <c r="AI71" s="31">
        <f t="shared" si="348"/>
        <v>0</v>
      </c>
      <c r="AJ71" s="31">
        <f t="shared" si="349"/>
        <v>0</v>
      </c>
      <c r="AK71" s="31">
        <f t="shared" si="350"/>
        <v>0</v>
      </c>
      <c r="AL71" s="31">
        <f t="shared" si="351"/>
        <v>0</v>
      </c>
      <c r="AM71" s="31">
        <f t="shared" si="352"/>
        <v>0</v>
      </c>
      <c r="AN71" s="31">
        <f t="shared" si="353"/>
        <v>0</v>
      </c>
      <c r="AO71" s="31">
        <f t="shared" si="354"/>
        <v>0</v>
      </c>
      <c r="AP71" s="31">
        <f t="shared" si="355"/>
        <v>0</v>
      </c>
      <c r="AQ71" s="31">
        <f t="shared" si="356"/>
        <v>0</v>
      </c>
      <c r="AR71" s="31">
        <f t="shared" si="357"/>
        <v>0</v>
      </c>
      <c r="AS71" s="31">
        <f t="shared" si="358"/>
        <v>0</v>
      </c>
      <c r="AT71" s="31">
        <f t="shared" si="359"/>
        <v>0</v>
      </c>
      <c r="AU71" s="31">
        <f t="shared" si="360"/>
        <v>0</v>
      </c>
      <c r="AV71" s="31">
        <f t="shared" si="361"/>
        <v>0</v>
      </c>
      <c r="AW71" s="31">
        <f t="shared" si="362"/>
        <v>0</v>
      </c>
      <c r="AX71" s="31">
        <f t="shared" si="363"/>
        <v>0</v>
      </c>
      <c r="AY71" s="31">
        <f t="shared" si="364"/>
        <v>0</v>
      </c>
      <c r="AZ71" s="31">
        <f t="shared" si="365"/>
        <v>0</v>
      </c>
      <c r="BA71" s="31">
        <f t="shared" si="366"/>
        <v>0</v>
      </c>
      <c r="BB71" s="31">
        <f t="shared" si="367"/>
        <v>0</v>
      </c>
      <c r="BC71" s="31">
        <f t="shared" si="368"/>
        <v>0</v>
      </c>
      <c r="BD71" s="31">
        <f t="shared" si="369"/>
        <v>0</v>
      </c>
      <c r="BE71" s="31">
        <f t="shared" si="370"/>
        <v>0</v>
      </c>
      <c r="BF71" s="31">
        <f t="shared" si="371"/>
        <v>0</v>
      </c>
      <c r="BG71" s="31">
        <f t="shared" si="372"/>
        <v>0</v>
      </c>
      <c r="BH71" s="31">
        <f t="shared" si="373"/>
        <v>0</v>
      </c>
      <c r="BI71" s="31">
        <f t="shared" si="374"/>
        <v>0</v>
      </c>
      <c r="BJ71" s="31">
        <f t="shared" si="375"/>
        <v>0</v>
      </c>
      <c r="BK71" s="31">
        <f t="shared" si="376"/>
        <v>0</v>
      </c>
      <c r="BL71" s="31">
        <f t="shared" si="377"/>
        <v>0</v>
      </c>
      <c r="BM71" s="33">
        <f t="shared" si="378"/>
        <v>0</v>
      </c>
      <c r="BN71" s="34"/>
      <c r="BO71" s="31">
        <f t="shared" si="308"/>
        <v>0</v>
      </c>
      <c r="BP71" s="31">
        <f t="shared" si="309"/>
        <v>0</v>
      </c>
      <c r="BQ71" s="31">
        <f t="shared" si="310"/>
        <v>0</v>
      </c>
      <c r="BR71" s="31">
        <f t="shared" si="311"/>
        <v>0</v>
      </c>
      <c r="BS71" s="31">
        <f t="shared" si="312"/>
        <v>0</v>
      </c>
      <c r="BT71" s="31"/>
      <c r="BU71" s="31">
        <f t="shared" si="302"/>
        <v>0</v>
      </c>
      <c r="BV71" s="31">
        <f t="shared" si="303"/>
        <v>0</v>
      </c>
      <c r="BW71" s="31">
        <f t="shared" si="304"/>
        <v>0</v>
      </c>
      <c r="BX71" s="31">
        <f t="shared" si="305"/>
        <v>0</v>
      </c>
      <c r="BY71" s="31">
        <f t="shared" si="306"/>
        <v>0</v>
      </c>
      <c r="BZ71" s="31">
        <f t="shared" si="307"/>
        <v>0</v>
      </c>
      <c r="CB71" s="38" t="b">
        <f t="shared" si="313"/>
        <v>1</v>
      </c>
      <c r="CC71" s="38" t="b">
        <f t="shared" si="314"/>
        <v>1</v>
      </c>
      <c r="CD71" s="42">
        <f t="shared" si="315"/>
        <v>0</v>
      </c>
    </row>
    <row r="72" spans="2:82" x14ac:dyDescent="0.25">
      <c r="B72" s="20" t="str">
        <f t="shared" si="316"/>
        <v>5 очередь строительства:</v>
      </c>
      <c r="C72" s="12"/>
      <c r="D72" s="31">
        <f t="shared" si="317"/>
        <v>0</v>
      </c>
      <c r="E72" s="31">
        <f t="shared" si="318"/>
        <v>0</v>
      </c>
      <c r="F72" s="31">
        <f t="shared" si="319"/>
        <v>0</v>
      </c>
      <c r="G72" s="31">
        <f t="shared" si="320"/>
        <v>0</v>
      </c>
      <c r="H72" s="31">
        <f t="shared" si="321"/>
        <v>0</v>
      </c>
      <c r="I72" s="31">
        <f t="shared" si="322"/>
        <v>0</v>
      </c>
      <c r="J72" s="31">
        <f t="shared" si="323"/>
        <v>0</v>
      </c>
      <c r="K72" s="31">
        <f t="shared" si="324"/>
        <v>0</v>
      </c>
      <c r="L72" s="31">
        <f t="shared" si="325"/>
        <v>0</v>
      </c>
      <c r="M72" s="31">
        <f t="shared" si="326"/>
        <v>0</v>
      </c>
      <c r="N72" s="31">
        <f t="shared" si="327"/>
        <v>0</v>
      </c>
      <c r="O72" s="31">
        <f t="shared" si="328"/>
        <v>0</v>
      </c>
      <c r="P72" s="31">
        <f t="shared" si="329"/>
        <v>0</v>
      </c>
      <c r="Q72" s="31">
        <f t="shared" si="330"/>
        <v>0</v>
      </c>
      <c r="R72" s="31">
        <f t="shared" si="331"/>
        <v>0</v>
      </c>
      <c r="S72" s="31">
        <f t="shared" si="332"/>
        <v>0</v>
      </c>
      <c r="T72" s="31">
        <f t="shared" si="333"/>
        <v>0</v>
      </c>
      <c r="U72" s="31">
        <f t="shared" si="334"/>
        <v>0</v>
      </c>
      <c r="V72" s="31">
        <f t="shared" si="335"/>
        <v>0</v>
      </c>
      <c r="W72" s="31">
        <f t="shared" si="336"/>
        <v>0</v>
      </c>
      <c r="X72" s="31">
        <f t="shared" si="337"/>
        <v>0</v>
      </c>
      <c r="Y72" s="31">
        <f t="shared" si="338"/>
        <v>0</v>
      </c>
      <c r="Z72" s="31">
        <f t="shared" si="339"/>
        <v>0</v>
      </c>
      <c r="AA72" s="31">
        <f t="shared" si="340"/>
        <v>0</v>
      </c>
      <c r="AB72" s="31">
        <f t="shared" si="341"/>
        <v>0</v>
      </c>
      <c r="AC72" s="31">
        <f t="shared" si="342"/>
        <v>0</v>
      </c>
      <c r="AD72" s="31">
        <f t="shared" si="343"/>
        <v>0</v>
      </c>
      <c r="AE72" s="31">
        <f t="shared" si="344"/>
        <v>0</v>
      </c>
      <c r="AF72" s="31">
        <f t="shared" si="345"/>
        <v>0</v>
      </c>
      <c r="AG72" s="31">
        <f t="shared" si="346"/>
        <v>0</v>
      </c>
      <c r="AH72" s="31">
        <f t="shared" si="347"/>
        <v>0</v>
      </c>
      <c r="AI72" s="31">
        <f t="shared" si="348"/>
        <v>0</v>
      </c>
      <c r="AJ72" s="31">
        <f t="shared" si="349"/>
        <v>0</v>
      </c>
      <c r="AK72" s="31">
        <f t="shared" si="350"/>
        <v>0</v>
      </c>
      <c r="AL72" s="31">
        <f t="shared" si="351"/>
        <v>0</v>
      </c>
      <c r="AM72" s="31">
        <f t="shared" si="352"/>
        <v>0</v>
      </c>
      <c r="AN72" s="31">
        <f t="shared" si="353"/>
        <v>0</v>
      </c>
      <c r="AO72" s="31">
        <f t="shared" si="354"/>
        <v>0</v>
      </c>
      <c r="AP72" s="31">
        <f t="shared" si="355"/>
        <v>0</v>
      </c>
      <c r="AQ72" s="31">
        <f t="shared" si="356"/>
        <v>0</v>
      </c>
      <c r="AR72" s="31">
        <f t="shared" si="357"/>
        <v>0</v>
      </c>
      <c r="AS72" s="31">
        <f t="shared" si="358"/>
        <v>0</v>
      </c>
      <c r="AT72" s="31">
        <f t="shared" si="359"/>
        <v>0</v>
      </c>
      <c r="AU72" s="31">
        <f t="shared" si="360"/>
        <v>0</v>
      </c>
      <c r="AV72" s="31">
        <f t="shared" si="361"/>
        <v>0</v>
      </c>
      <c r="AW72" s="31">
        <f t="shared" si="362"/>
        <v>0</v>
      </c>
      <c r="AX72" s="31">
        <f t="shared" si="363"/>
        <v>0</v>
      </c>
      <c r="AY72" s="31">
        <f t="shared" si="364"/>
        <v>0</v>
      </c>
      <c r="AZ72" s="31">
        <f t="shared" si="365"/>
        <v>0</v>
      </c>
      <c r="BA72" s="31">
        <f t="shared" si="366"/>
        <v>0</v>
      </c>
      <c r="BB72" s="31">
        <f t="shared" si="367"/>
        <v>0</v>
      </c>
      <c r="BC72" s="31">
        <f t="shared" si="368"/>
        <v>0</v>
      </c>
      <c r="BD72" s="31">
        <f t="shared" si="369"/>
        <v>0</v>
      </c>
      <c r="BE72" s="31">
        <f t="shared" si="370"/>
        <v>0</v>
      </c>
      <c r="BF72" s="31">
        <f t="shared" si="371"/>
        <v>0</v>
      </c>
      <c r="BG72" s="31">
        <f t="shared" si="372"/>
        <v>0</v>
      </c>
      <c r="BH72" s="31">
        <f t="shared" si="373"/>
        <v>0</v>
      </c>
      <c r="BI72" s="31">
        <f t="shared" si="374"/>
        <v>0</v>
      </c>
      <c r="BJ72" s="31">
        <f t="shared" si="375"/>
        <v>0</v>
      </c>
      <c r="BK72" s="31">
        <f t="shared" si="376"/>
        <v>0</v>
      </c>
      <c r="BL72" s="31">
        <f t="shared" si="377"/>
        <v>0</v>
      </c>
      <c r="BM72" s="33">
        <f t="shared" si="378"/>
        <v>0</v>
      </c>
      <c r="BN72" s="34"/>
      <c r="BO72" s="31">
        <f t="shared" si="308"/>
        <v>0</v>
      </c>
      <c r="BP72" s="31">
        <f t="shared" si="309"/>
        <v>0</v>
      </c>
      <c r="BQ72" s="31">
        <f t="shared" si="310"/>
        <v>0</v>
      </c>
      <c r="BR72" s="31">
        <f t="shared" si="311"/>
        <v>0</v>
      </c>
      <c r="BS72" s="31">
        <f t="shared" si="312"/>
        <v>0</v>
      </c>
      <c r="BT72" s="31"/>
      <c r="BU72" s="31">
        <f t="shared" si="302"/>
        <v>0</v>
      </c>
      <c r="BV72" s="31">
        <f t="shared" si="303"/>
        <v>0</v>
      </c>
      <c r="BW72" s="31">
        <f t="shared" si="304"/>
        <v>0</v>
      </c>
      <c r="BX72" s="31">
        <f t="shared" si="305"/>
        <v>0</v>
      </c>
      <c r="BY72" s="31">
        <f t="shared" si="306"/>
        <v>0</v>
      </c>
      <c r="BZ72" s="31">
        <f t="shared" si="307"/>
        <v>0</v>
      </c>
      <c r="CB72" s="38" t="b">
        <f t="shared" si="313"/>
        <v>1</v>
      </c>
      <c r="CC72" s="38" t="b">
        <f t="shared" si="314"/>
        <v>1</v>
      </c>
      <c r="CD72" s="42">
        <f t="shared" si="315"/>
        <v>0</v>
      </c>
    </row>
    <row r="73" spans="2:82" x14ac:dyDescent="0.25">
      <c r="B73" s="20" t="str">
        <f t="shared" si="316"/>
        <v>6 очередь строительства:</v>
      </c>
      <c r="C73" s="12"/>
      <c r="D73" s="31">
        <f t="shared" si="317"/>
        <v>0</v>
      </c>
      <c r="E73" s="31">
        <f t="shared" si="318"/>
        <v>0</v>
      </c>
      <c r="F73" s="31">
        <f t="shared" si="319"/>
        <v>0</v>
      </c>
      <c r="G73" s="31">
        <f t="shared" si="320"/>
        <v>0</v>
      </c>
      <c r="H73" s="31">
        <f t="shared" si="321"/>
        <v>0</v>
      </c>
      <c r="I73" s="31">
        <f t="shared" si="322"/>
        <v>0</v>
      </c>
      <c r="J73" s="31">
        <f t="shared" si="323"/>
        <v>0</v>
      </c>
      <c r="K73" s="31">
        <f t="shared" si="324"/>
        <v>0</v>
      </c>
      <c r="L73" s="31">
        <f t="shared" si="325"/>
        <v>0</v>
      </c>
      <c r="M73" s="31">
        <f t="shared" si="326"/>
        <v>0</v>
      </c>
      <c r="N73" s="31">
        <f t="shared" si="327"/>
        <v>0</v>
      </c>
      <c r="O73" s="31">
        <f t="shared" si="328"/>
        <v>0</v>
      </c>
      <c r="P73" s="31">
        <f t="shared" si="329"/>
        <v>0</v>
      </c>
      <c r="Q73" s="31">
        <f t="shared" si="330"/>
        <v>0</v>
      </c>
      <c r="R73" s="31">
        <f t="shared" si="331"/>
        <v>0</v>
      </c>
      <c r="S73" s="31">
        <f t="shared" si="332"/>
        <v>0</v>
      </c>
      <c r="T73" s="31">
        <f t="shared" si="333"/>
        <v>0</v>
      </c>
      <c r="U73" s="31">
        <f t="shared" si="334"/>
        <v>0</v>
      </c>
      <c r="V73" s="31">
        <f t="shared" si="335"/>
        <v>0</v>
      </c>
      <c r="W73" s="31">
        <f t="shared" si="336"/>
        <v>0</v>
      </c>
      <c r="X73" s="31">
        <f t="shared" si="337"/>
        <v>0</v>
      </c>
      <c r="Y73" s="31">
        <f t="shared" si="338"/>
        <v>0</v>
      </c>
      <c r="Z73" s="31">
        <f t="shared" si="339"/>
        <v>0</v>
      </c>
      <c r="AA73" s="31">
        <f t="shared" si="340"/>
        <v>0</v>
      </c>
      <c r="AB73" s="31">
        <f t="shared" si="341"/>
        <v>0</v>
      </c>
      <c r="AC73" s="31">
        <f t="shared" si="342"/>
        <v>0</v>
      </c>
      <c r="AD73" s="31">
        <f t="shared" si="343"/>
        <v>0</v>
      </c>
      <c r="AE73" s="31">
        <f t="shared" si="344"/>
        <v>0</v>
      </c>
      <c r="AF73" s="31">
        <f t="shared" si="345"/>
        <v>0</v>
      </c>
      <c r="AG73" s="31">
        <f t="shared" si="346"/>
        <v>0</v>
      </c>
      <c r="AH73" s="31">
        <f t="shared" si="347"/>
        <v>0</v>
      </c>
      <c r="AI73" s="31">
        <f t="shared" si="348"/>
        <v>0</v>
      </c>
      <c r="AJ73" s="31">
        <f t="shared" si="349"/>
        <v>0</v>
      </c>
      <c r="AK73" s="31">
        <f t="shared" si="350"/>
        <v>0</v>
      </c>
      <c r="AL73" s="31">
        <f t="shared" si="351"/>
        <v>0</v>
      </c>
      <c r="AM73" s="31">
        <f t="shared" si="352"/>
        <v>0</v>
      </c>
      <c r="AN73" s="31">
        <f t="shared" si="353"/>
        <v>0</v>
      </c>
      <c r="AO73" s="31">
        <f t="shared" si="354"/>
        <v>0</v>
      </c>
      <c r="AP73" s="31">
        <f t="shared" si="355"/>
        <v>0</v>
      </c>
      <c r="AQ73" s="31">
        <f t="shared" si="356"/>
        <v>0</v>
      </c>
      <c r="AR73" s="31">
        <f t="shared" si="357"/>
        <v>0</v>
      </c>
      <c r="AS73" s="31">
        <f t="shared" si="358"/>
        <v>0</v>
      </c>
      <c r="AT73" s="31">
        <f t="shared" si="359"/>
        <v>0</v>
      </c>
      <c r="AU73" s="31">
        <f t="shared" si="360"/>
        <v>0</v>
      </c>
      <c r="AV73" s="31">
        <f t="shared" si="361"/>
        <v>0</v>
      </c>
      <c r="AW73" s="31">
        <f t="shared" si="362"/>
        <v>0</v>
      </c>
      <c r="AX73" s="31">
        <f t="shared" si="363"/>
        <v>0</v>
      </c>
      <c r="AY73" s="31">
        <f t="shared" si="364"/>
        <v>0</v>
      </c>
      <c r="AZ73" s="31">
        <f t="shared" si="365"/>
        <v>0</v>
      </c>
      <c r="BA73" s="31">
        <f t="shared" si="366"/>
        <v>0</v>
      </c>
      <c r="BB73" s="31">
        <f t="shared" si="367"/>
        <v>0</v>
      </c>
      <c r="BC73" s="31">
        <f t="shared" si="368"/>
        <v>0</v>
      </c>
      <c r="BD73" s="31">
        <f t="shared" si="369"/>
        <v>0</v>
      </c>
      <c r="BE73" s="31">
        <f t="shared" si="370"/>
        <v>0</v>
      </c>
      <c r="BF73" s="31">
        <f t="shared" si="371"/>
        <v>0</v>
      </c>
      <c r="BG73" s="31">
        <f t="shared" si="372"/>
        <v>0</v>
      </c>
      <c r="BH73" s="31">
        <f t="shared" si="373"/>
        <v>0</v>
      </c>
      <c r="BI73" s="31">
        <f t="shared" si="374"/>
        <v>0</v>
      </c>
      <c r="BJ73" s="31">
        <f t="shared" si="375"/>
        <v>0</v>
      </c>
      <c r="BK73" s="31">
        <f t="shared" si="376"/>
        <v>0</v>
      </c>
      <c r="BL73" s="31">
        <f t="shared" si="377"/>
        <v>0</v>
      </c>
      <c r="BM73" s="33">
        <f t="shared" si="378"/>
        <v>0</v>
      </c>
      <c r="BN73" s="34"/>
      <c r="BO73" s="31">
        <f t="shared" si="308"/>
        <v>0</v>
      </c>
      <c r="BP73" s="31">
        <f t="shared" si="309"/>
        <v>0</v>
      </c>
      <c r="BQ73" s="31">
        <f t="shared" si="310"/>
        <v>0</v>
      </c>
      <c r="BR73" s="31">
        <f t="shared" si="311"/>
        <v>0</v>
      </c>
      <c r="BS73" s="31">
        <f t="shared" si="312"/>
        <v>0</v>
      </c>
      <c r="BT73" s="31"/>
      <c r="BU73" s="31">
        <f t="shared" si="302"/>
        <v>0</v>
      </c>
      <c r="BV73" s="31">
        <f t="shared" si="303"/>
        <v>0</v>
      </c>
      <c r="BW73" s="31">
        <f t="shared" si="304"/>
        <v>0</v>
      </c>
      <c r="BX73" s="31">
        <f t="shared" si="305"/>
        <v>0</v>
      </c>
      <c r="BY73" s="31">
        <f t="shared" si="306"/>
        <v>0</v>
      </c>
      <c r="BZ73" s="31">
        <f t="shared" si="307"/>
        <v>0</v>
      </c>
      <c r="CB73" s="38" t="b">
        <f t="shared" si="313"/>
        <v>1</v>
      </c>
      <c r="CC73" s="38" t="b">
        <f t="shared" si="314"/>
        <v>1</v>
      </c>
      <c r="CD73" s="42">
        <f t="shared" si="315"/>
        <v>0</v>
      </c>
    </row>
    <row r="74" spans="2:82" x14ac:dyDescent="0.25">
      <c r="B74" s="20" t="str">
        <f t="shared" si="316"/>
        <v>7 очередь строительства:</v>
      </c>
      <c r="C74" s="12"/>
      <c r="D74" s="31">
        <f t="shared" si="317"/>
        <v>0</v>
      </c>
      <c r="E74" s="31">
        <f t="shared" si="318"/>
        <v>0</v>
      </c>
      <c r="F74" s="31">
        <f t="shared" si="319"/>
        <v>0</v>
      </c>
      <c r="G74" s="31">
        <f t="shared" si="320"/>
        <v>0</v>
      </c>
      <c r="H74" s="31">
        <f t="shared" si="321"/>
        <v>0</v>
      </c>
      <c r="I74" s="31">
        <f t="shared" si="322"/>
        <v>0</v>
      </c>
      <c r="J74" s="31">
        <f t="shared" si="323"/>
        <v>0</v>
      </c>
      <c r="K74" s="31">
        <f t="shared" si="324"/>
        <v>0</v>
      </c>
      <c r="L74" s="31">
        <f t="shared" si="325"/>
        <v>0</v>
      </c>
      <c r="M74" s="31">
        <f t="shared" si="326"/>
        <v>0</v>
      </c>
      <c r="N74" s="31">
        <f t="shared" si="327"/>
        <v>0</v>
      </c>
      <c r="O74" s="31">
        <f t="shared" si="328"/>
        <v>0</v>
      </c>
      <c r="P74" s="31">
        <f t="shared" si="329"/>
        <v>0</v>
      </c>
      <c r="Q74" s="31">
        <f t="shared" si="330"/>
        <v>0</v>
      </c>
      <c r="R74" s="31">
        <f t="shared" si="331"/>
        <v>0</v>
      </c>
      <c r="S74" s="31">
        <f t="shared" si="332"/>
        <v>0</v>
      </c>
      <c r="T74" s="31">
        <f t="shared" si="333"/>
        <v>0</v>
      </c>
      <c r="U74" s="31">
        <f t="shared" si="334"/>
        <v>0</v>
      </c>
      <c r="V74" s="31">
        <f t="shared" si="335"/>
        <v>0</v>
      </c>
      <c r="W74" s="31">
        <f t="shared" si="336"/>
        <v>0</v>
      </c>
      <c r="X74" s="31">
        <f t="shared" si="337"/>
        <v>0</v>
      </c>
      <c r="Y74" s="31">
        <f t="shared" si="338"/>
        <v>0</v>
      </c>
      <c r="Z74" s="31">
        <f t="shared" si="339"/>
        <v>0</v>
      </c>
      <c r="AA74" s="31">
        <f t="shared" si="340"/>
        <v>0</v>
      </c>
      <c r="AB74" s="31">
        <f t="shared" si="341"/>
        <v>0</v>
      </c>
      <c r="AC74" s="31">
        <f t="shared" si="342"/>
        <v>0</v>
      </c>
      <c r="AD74" s="31">
        <f t="shared" si="343"/>
        <v>0</v>
      </c>
      <c r="AE74" s="31">
        <f t="shared" si="344"/>
        <v>0</v>
      </c>
      <c r="AF74" s="31">
        <f t="shared" si="345"/>
        <v>0</v>
      </c>
      <c r="AG74" s="31">
        <f t="shared" si="346"/>
        <v>0</v>
      </c>
      <c r="AH74" s="31">
        <f t="shared" si="347"/>
        <v>0</v>
      </c>
      <c r="AI74" s="31">
        <f t="shared" si="348"/>
        <v>0</v>
      </c>
      <c r="AJ74" s="31">
        <f t="shared" si="349"/>
        <v>0</v>
      </c>
      <c r="AK74" s="31">
        <f t="shared" si="350"/>
        <v>0</v>
      </c>
      <c r="AL74" s="31">
        <f t="shared" si="351"/>
        <v>0</v>
      </c>
      <c r="AM74" s="31">
        <f t="shared" si="352"/>
        <v>0</v>
      </c>
      <c r="AN74" s="31">
        <f t="shared" si="353"/>
        <v>0</v>
      </c>
      <c r="AO74" s="31">
        <f t="shared" si="354"/>
        <v>0</v>
      </c>
      <c r="AP74" s="31">
        <f t="shared" si="355"/>
        <v>0</v>
      </c>
      <c r="AQ74" s="31">
        <f t="shared" si="356"/>
        <v>0</v>
      </c>
      <c r="AR74" s="31">
        <f t="shared" si="357"/>
        <v>0</v>
      </c>
      <c r="AS74" s="31">
        <f t="shared" si="358"/>
        <v>0</v>
      </c>
      <c r="AT74" s="31">
        <f t="shared" si="359"/>
        <v>0</v>
      </c>
      <c r="AU74" s="31">
        <f t="shared" si="360"/>
        <v>0</v>
      </c>
      <c r="AV74" s="31">
        <f t="shared" si="361"/>
        <v>0</v>
      </c>
      <c r="AW74" s="31">
        <f t="shared" si="362"/>
        <v>0</v>
      </c>
      <c r="AX74" s="31">
        <f t="shared" si="363"/>
        <v>0</v>
      </c>
      <c r="AY74" s="31">
        <f t="shared" si="364"/>
        <v>0</v>
      </c>
      <c r="AZ74" s="31">
        <f t="shared" si="365"/>
        <v>0</v>
      </c>
      <c r="BA74" s="31">
        <f t="shared" si="366"/>
        <v>0</v>
      </c>
      <c r="BB74" s="31">
        <f t="shared" si="367"/>
        <v>0</v>
      </c>
      <c r="BC74" s="31">
        <f t="shared" si="368"/>
        <v>0</v>
      </c>
      <c r="BD74" s="31">
        <f t="shared" si="369"/>
        <v>0</v>
      </c>
      <c r="BE74" s="31">
        <f t="shared" si="370"/>
        <v>0</v>
      </c>
      <c r="BF74" s="31">
        <f t="shared" si="371"/>
        <v>0</v>
      </c>
      <c r="BG74" s="31">
        <f t="shared" si="372"/>
        <v>0</v>
      </c>
      <c r="BH74" s="31">
        <f t="shared" si="373"/>
        <v>0</v>
      </c>
      <c r="BI74" s="31">
        <f t="shared" si="374"/>
        <v>0</v>
      </c>
      <c r="BJ74" s="31">
        <f t="shared" si="375"/>
        <v>0</v>
      </c>
      <c r="BK74" s="31">
        <f t="shared" si="376"/>
        <v>0</v>
      </c>
      <c r="BL74" s="31">
        <f t="shared" si="377"/>
        <v>0</v>
      </c>
      <c r="BM74" s="33">
        <f t="shared" si="378"/>
        <v>0</v>
      </c>
      <c r="BN74" s="34"/>
      <c r="BO74" s="31">
        <f t="shared" si="308"/>
        <v>0</v>
      </c>
      <c r="BP74" s="31">
        <f t="shared" si="309"/>
        <v>0</v>
      </c>
      <c r="BQ74" s="31">
        <f t="shared" si="310"/>
        <v>0</v>
      </c>
      <c r="BR74" s="31">
        <f t="shared" si="311"/>
        <v>0</v>
      </c>
      <c r="BS74" s="31">
        <f t="shared" si="312"/>
        <v>0</v>
      </c>
      <c r="BT74" s="31"/>
      <c r="BU74" s="31">
        <f t="shared" si="302"/>
        <v>0</v>
      </c>
      <c r="BV74" s="31">
        <f t="shared" si="303"/>
        <v>0</v>
      </c>
      <c r="BW74" s="31">
        <f t="shared" si="304"/>
        <v>0</v>
      </c>
      <c r="BX74" s="31">
        <f t="shared" si="305"/>
        <v>0</v>
      </c>
      <c r="BY74" s="31">
        <f t="shared" si="306"/>
        <v>0</v>
      </c>
      <c r="BZ74" s="31">
        <f t="shared" si="307"/>
        <v>0</v>
      </c>
      <c r="CB74" s="38" t="b">
        <f t="shared" si="313"/>
        <v>1</v>
      </c>
      <c r="CC74" s="38" t="b">
        <f t="shared" si="314"/>
        <v>1</v>
      </c>
      <c r="CD74" s="42">
        <f t="shared" si="315"/>
        <v>0</v>
      </c>
    </row>
    <row r="75" spans="2:82" x14ac:dyDescent="0.25">
      <c r="B75" s="20" t="str">
        <f t="shared" si="316"/>
        <v>8 очередь строительства:</v>
      </c>
      <c r="C75" s="12"/>
      <c r="D75" s="31">
        <f t="shared" si="317"/>
        <v>0</v>
      </c>
      <c r="E75" s="31">
        <f t="shared" si="318"/>
        <v>0</v>
      </c>
      <c r="F75" s="31">
        <f t="shared" si="319"/>
        <v>0</v>
      </c>
      <c r="G75" s="31">
        <f t="shared" si="320"/>
        <v>0</v>
      </c>
      <c r="H75" s="31">
        <f t="shared" si="321"/>
        <v>0</v>
      </c>
      <c r="I75" s="31">
        <f t="shared" si="322"/>
        <v>0</v>
      </c>
      <c r="J75" s="31">
        <f t="shared" si="323"/>
        <v>0</v>
      </c>
      <c r="K75" s="31">
        <f t="shared" si="324"/>
        <v>0</v>
      </c>
      <c r="L75" s="31">
        <f t="shared" si="325"/>
        <v>0</v>
      </c>
      <c r="M75" s="31">
        <f t="shared" si="326"/>
        <v>0</v>
      </c>
      <c r="N75" s="31">
        <f t="shared" si="327"/>
        <v>0</v>
      </c>
      <c r="O75" s="31">
        <f t="shared" si="328"/>
        <v>0</v>
      </c>
      <c r="P75" s="31">
        <f t="shared" si="329"/>
        <v>0</v>
      </c>
      <c r="Q75" s="31">
        <f t="shared" si="330"/>
        <v>0</v>
      </c>
      <c r="R75" s="31">
        <f t="shared" si="331"/>
        <v>0</v>
      </c>
      <c r="S75" s="31">
        <f t="shared" si="332"/>
        <v>0</v>
      </c>
      <c r="T75" s="31">
        <f t="shared" si="333"/>
        <v>0</v>
      </c>
      <c r="U75" s="31">
        <f t="shared" si="334"/>
        <v>0</v>
      </c>
      <c r="V75" s="31">
        <f t="shared" si="335"/>
        <v>0</v>
      </c>
      <c r="W75" s="31">
        <f t="shared" si="336"/>
        <v>0</v>
      </c>
      <c r="X75" s="31">
        <f t="shared" si="337"/>
        <v>0</v>
      </c>
      <c r="Y75" s="31">
        <f t="shared" si="338"/>
        <v>0</v>
      </c>
      <c r="Z75" s="31">
        <f t="shared" si="339"/>
        <v>0</v>
      </c>
      <c r="AA75" s="31">
        <f t="shared" si="340"/>
        <v>0</v>
      </c>
      <c r="AB75" s="31">
        <f t="shared" si="341"/>
        <v>0</v>
      </c>
      <c r="AC75" s="31">
        <f t="shared" si="342"/>
        <v>0</v>
      </c>
      <c r="AD75" s="31">
        <f t="shared" si="343"/>
        <v>0</v>
      </c>
      <c r="AE75" s="31">
        <f t="shared" si="344"/>
        <v>0</v>
      </c>
      <c r="AF75" s="31">
        <f t="shared" si="345"/>
        <v>0</v>
      </c>
      <c r="AG75" s="31">
        <f t="shared" si="346"/>
        <v>0</v>
      </c>
      <c r="AH75" s="31">
        <f t="shared" si="347"/>
        <v>0</v>
      </c>
      <c r="AI75" s="31">
        <f t="shared" si="348"/>
        <v>0</v>
      </c>
      <c r="AJ75" s="31">
        <f t="shared" si="349"/>
        <v>0</v>
      </c>
      <c r="AK75" s="31">
        <f t="shared" si="350"/>
        <v>0</v>
      </c>
      <c r="AL75" s="31">
        <f t="shared" si="351"/>
        <v>0</v>
      </c>
      <c r="AM75" s="31">
        <f t="shared" si="352"/>
        <v>0</v>
      </c>
      <c r="AN75" s="31">
        <f t="shared" si="353"/>
        <v>0</v>
      </c>
      <c r="AO75" s="31">
        <f t="shared" si="354"/>
        <v>0</v>
      </c>
      <c r="AP75" s="31">
        <f t="shared" si="355"/>
        <v>0</v>
      </c>
      <c r="AQ75" s="31">
        <f t="shared" si="356"/>
        <v>0</v>
      </c>
      <c r="AR75" s="31">
        <f t="shared" si="357"/>
        <v>0</v>
      </c>
      <c r="AS75" s="31">
        <f t="shared" si="358"/>
        <v>0</v>
      </c>
      <c r="AT75" s="31">
        <f t="shared" si="359"/>
        <v>0</v>
      </c>
      <c r="AU75" s="31">
        <f t="shared" si="360"/>
        <v>0</v>
      </c>
      <c r="AV75" s="31">
        <f t="shared" si="361"/>
        <v>0</v>
      </c>
      <c r="AW75" s="31">
        <f t="shared" si="362"/>
        <v>0</v>
      </c>
      <c r="AX75" s="31">
        <f t="shared" si="363"/>
        <v>0</v>
      </c>
      <c r="AY75" s="31">
        <f t="shared" si="364"/>
        <v>0</v>
      </c>
      <c r="AZ75" s="31">
        <f t="shared" si="365"/>
        <v>0</v>
      </c>
      <c r="BA75" s="31">
        <f t="shared" si="366"/>
        <v>0</v>
      </c>
      <c r="BB75" s="31">
        <f t="shared" si="367"/>
        <v>0</v>
      </c>
      <c r="BC75" s="31">
        <f t="shared" si="368"/>
        <v>0</v>
      </c>
      <c r="BD75" s="31">
        <f t="shared" si="369"/>
        <v>0</v>
      </c>
      <c r="BE75" s="31">
        <f t="shared" si="370"/>
        <v>0</v>
      </c>
      <c r="BF75" s="31">
        <f t="shared" si="371"/>
        <v>0</v>
      </c>
      <c r="BG75" s="31">
        <f t="shared" si="372"/>
        <v>0</v>
      </c>
      <c r="BH75" s="31">
        <f t="shared" si="373"/>
        <v>0</v>
      </c>
      <c r="BI75" s="31">
        <f t="shared" si="374"/>
        <v>0</v>
      </c>
      <c r="BJ75" s="31">
        <f t="shared" si="375"/>
        <v>0</v>
      </c>
      <c r="BK75" s="31">
        <f t="shared" si="376"/>
        <v>0</v>
      </c>
      <c r="BL75" s="31">
        <f t="shared" si="377"/>
        <v>0</v>
      </c>
      <c r="BM75" s="33">
        <f t="shared" si="378"/>
        <v>0</v>
      </c>
      <c r="BN75" s="34"/>
      <c r="BO75" s="31">
        <f t="shared" si="308"/>
        <v>0</v>
      </c>
      <c r="BP75" s="31">
        <f t="shared" si="309"/>
        <v>0</v>
      </c>
      <c r="BQ75" s="31">
        <f t="shared" si="310"/>
        <v>0</v>
      </c>
      <c r="BR75" s="31">
        <f t="shared" si="311"/>
        <v>0</v>
      </c>
      <c r="BS75" s="31">
        <f t="shared" si="312"/>
        <v>0</v>
      </c>
      <c r="BT75" s="31"/>
      <c r="BU75" s="31">
        <f t="shared" si="302"/>
        <v>0</v>
      </c>
      <c r="BV75" s="31">
        <f t="shared" si="303"/>
        <v>0</v>
      </c>
      <c r="BW75" s="31">
        <f t="shared" si="304"/>
        <v>0</v>
      </c>
      <c r="BX75" s="31">
        <f t="shared" si="305"/>
        <v>0</v>
      </c>
      <c r="BY75" s="31">
        <f t="shared" si="306"/>
        <v>0</v>
      </c>
      <c r="BZ75" s="31">
        <f t="shared" si="307"/>
        <v>0</v>
      </c>
      <c r="CB75" s="38" t="b">
        <f t="shared" si="313"/>
        <v>1</v>
      </c>
      <c r="CC75" s="38" t="b">
        <f t="shared" si="314"/>
        <v>1</v>
      </c>
      <c r="CD75" s="42">
        <f t="shared" si="315"/>
        <v>0</v>
      </c>
    </row>
    <row r="76" spans="2:82" x14ac:dyDescent="0.25">
      <c r="B76" s="20" t="str">
        <f t="shared" si="316"/>
        <v>9 очередь строительства:</v>
      </c>
      <c r="C76" s="12"/>
      <c r="D76" s="31">
        <f t="shared" si="317"/>
        <v>0</v>
      </c>
      <c r="E76" s="31">
        <f t="shared" si="318"/>
        <v>0</v>
      </c>
      <c r="F76" s="31">
        <f t="shared" si="319"/>
        <v>0</v>
      </c>
      <c r="G76" s="31">
        <f t="shared" si="320"/>
        <v>0</v>
      </c>
      <c r="H76" s="31">
        <f t="shared" si="321"/>
        <v>0</v>
      </c>
      <c r="I76" s="31">
        <f t="shared" si="322"/>
        <v>0</v>
      </c>
      <c r="J76" s="31">
        <f t="shared" si="323"/>
        <v>0</v>
      </c>
      <c r="K76" s="31">
        <f t="shared" si="324"/>
        <v>0</v>
      </c>
      <c r="L76" s="31">
        <f t="shared" si="325"/>
        <v>0</v>
      </c>
      <c r="M76" s="31">
        <f t="shared" si="326"/>
        <v>0</v>
      </c>
      <c r="N76" s="31">
        <f t="shared" si="327"/>
        <v>0</v>
      </c>
      <c r="O76" s="31">
        <f t="shared" si="328"/>
        <v>0</v>
      </c>
      <c r="P76" s="31">
        <f t="shared" si="329"/>
        <v>0</v>
      </c>
      <c r="Q76" s="31">
        <f t="shared" si="330"/>
        <v>0</v>
      </c>
      <c r="R76" s="31">
        <f t="shared" si="331"/>
        <v>0</v>
      </c>
      <c r="S76" s="31">
        <f t="shared" si="332"/>
        <v>0</v>
      </c>
      <c r="T76" s="31">
        <f t="shared" si="333"/>
        <v>0</v>
      </c>
      <c r="U76" s="31">
        <f t="shared" si="334"/>
        <v>0</v>
      </c>
      <c r="V76" s="31">
        <f t="shared" si="335"/>
        <v>0</v>
      </c>
      <c r="W76" s="31">
        <f t="shared" si="336"/>
        <v>0</v>
      </c>
      <c r="X76" s="31">
        <f t="shared" si="337"/>
        <v>0</v>
      </c>
      <c r="Y76" s="31">
        <f t="shared" si="338"/>
        <v>0</v>
      </c>
      <c r="Z76" s="31">
        <f t="shared" si="339"/>
        <v>0</v>
      </c>
      <c r="AA76" s="31">
        <f t="shared" si="340"/>
        <v>0</v>
      </c>
      <c r="AB76" s="31">
        <f t="shared" si="341"/>
        <v>0</v>
      </c>
      <c r="AC76" s="31">
        <f t="shared" si="342"/>
        <v>0</v>
      </c>
      <c r="AD76" s="31">
        <f t="shared" si="343"/>
        <v>0</v>
      </c>
      <c r="AE76" s="31">
        <f t="shared" si="344"/>
        <v>0</v>
      </c>
      <c r="AF76" s="31">
        <f t="shared" si="345"/>
        <v>0</v>
      </c>
      <c r="AG76" s="31">
        <f t="shared" si="346"/>
        <v>0</v>
      </c>
      <c r="AH76" s="31">
        <f t="shared" si="347"/>
        <v>0</v>
      </c>
      <c r="AI76" s="31">
        <f t="shared" si="348"/>
        <v>0</v>
      </c>
      <c r="AJ76" s="31">
        <f t="shared" si="349"/>
        <v>0</v>
      </c>
      <c r="AK76" s="31">
        <f t="shared" si="350"/>
        <v>0</v>
      </c>
      <c r="AL76" s="31">
        <f t="shared" si="351"/>
        <v>0</v>
      </c>
      <c r="AM76" s="31">
        <f t="shared" si="352"/>
        <v>0</v>
      </c>
      <c r="AN76" s="31">
        <f t="shared" si="353"/>
        <v>0</v>
      </c>
      <c r="AO76" s="31">
        <f t="shared" si="354"/>
        <v>0</v>
      </c>
      <c r="AP76" s="31">
        <f t="shared" si="355"/>
        <v>0</v>
      </c>
      <c r="AQ76" s="31">
        <f t="shared" si="356"/>
        <v>0</v>
      </c>
      <c r="AR76" s="31">
        <f t="shared" si="357"/>
        <v>0</v>
      </c>
      <c r="AS76" s="31">
        <f t="shared" si="358"/>
        <v>0</v>
      </c>
      <c r="AT76" s="31">
        <f t="shared" si="359"/>
        <v>0</v>
      </c>
      <c r="AU76" s="31">
        <f t="shared" si="360"/>
        <v>0</v>
      </c>
      <c r="AV76" s="31">
        <f t="shared" si="361"/>
        <v>0</v>
      </c>
      <c r="AW76" s="31">
        <f t="shared" si="362"/>
        <v>0</v>
      </c>
      <c r="AX76" s="31">
        <f t="shared" si="363"/>
        <v>0</v>
      </c>
      <c r="AY76" s="31">
        <f t="shared" si="364"/>
        <v>0</v>
      </c>
      <c r="AZ76" s="31">
        <f t="shared" si="365"/>
        <v>0</v>
      </c>
      <c r="BA76" s="31">
        <f t="shared" si="366"/>
        <v>0</v>
      </c>
      <c r="BB76" s="31">
        <f t="shared" si="367"/>
        <v>0</v>
      </c>
      <c r="BC76" s="31">
        <f t="shared" si="368"/>
        <v>0</v>
      </c>
      <c r="BD76" s="31">
        <f t="shared" si="369"/>
        <v>0</v>
      </c>
      <c r="BE76" s="31">
        <f t="shared" si="370"/>
        <v>0</v>
      </c>
      <c r="BF76" s="31">
        <f t="shared" si="371"/>
        <v>0</v>
      </c>
      <c r="BG76" s="31">
        <f t="shared" si="372"/>
        <v>0</v>
      </c>
      <c r="BH76" s="31">
        <f t="shared" si="373"/>
        <v>0</v>
      </c>
      <c r="BI76" s="31">
        <f t="shared" si="374"/>
        <v>0</v>
      </c>
      <c r="BJ76" s="31">
        <f t="shared" si="375"/>
        <v>0</v>
      </c>
      <c r="BK76" s="31">
        <f t="shared" si="376"/>
        <v>0</v>
      </c>
      <c r="BL76" s="31">
        <f t="shared" si="377"/>
        <v>0</v>
      </c>
      <c r="BM76" s="33">
        <f t="shared" si="378"/>
        <v>0</v>
      </c>
      <c r="BN76" s="34"/>
      <c r="BO76" s="31">
        <f t="shared" si="308"/>
        <v>0</v>
      </c>
      <c r="BP76" s="31">
        <f t="shared" si="309"/>
        <v>0</v>
      </c>
      <c r="BQ76" s="31">
        <f t="shared" si="310"/>
        <v>0</v>
      </c>
      <c r="BR76" s="31">
        <f t="shared" si="311"/>
        <v>0</v>
      </c>
      <c r="BS76" s="31">
        <f t="shared" si="312"/>
        <v>0</v>
      </c>
      <c r="BT76" s="31"/>
      <c r="BU76" s="31">
        <f t="shared" si="302"/>
        <v>0</v>
      </c>
      <c r="BV76" s="31">
        <f t="shared" si="303"/>
        <v>0</v>
      </c>
      <c r="BW76" s="31">
        <f t="shared" si="304"/>
        <v>0</v>
      </c>
      <c r="BX76" s="31">
        <f t="shared" si="305"/>
        <v>0</v>
      </c>
      <c r="BY76" s="31">
        <f t="shared" si="306"/>
        <v>0</v>
      </c>
      <c r="BZ76" s="31">
        <f t="shared" si="307"/>
        <v>0</v>
      </c>
      <c r="CB76" s="38" t="b">
        <f t="shared" si="313"/>
        <v>1</v>
      </c>
      <c r="CC76" s="38" t="b">
        <f t="shared" si="314"/>
        <v>1</v>
      </c>
      <c r="CD76" s="42">
        <f t="shared" si="315"/>
        <v>0</v>
      </c>
    </row>
    <row r="77" spans="2:82" x14ac:dyDescent="0.25">
      <c r="B77" s="20" t="str">
        <f t="shared" si="316"/>
        <v>10 очередь строительства:</v>
      </c>
      <c r="C77" s="12"/>
      <c r="D77" s="31">
        <f t="shared" si="317"/>
        <v>0</v>
      </c>
      <c r="E77" s="31">
        <f t="shared" si="318"/>
        <v>0</v>
      </c>
      <c r="F77" s="31">
        <f t="shared" si="319"/>
        <v>0</v>
      </c>
      <c r="G77" s="31">
        <f t="shared" si="320"/>
        <v>0</v>
      </c>
      <c r="H77" s="31">
        <f t="shared" si="321"/>
        <v>0</v>
      </c>
      <c r="I77" s="31">
        <f t="shared" si="322"/>
        <v>0</v>
      </c>
      <c r="J77" s="31">
        <f t="shared" si="323"/>
        <v>0</v>
      </c>
      <c r="K77" s="31">
        <f t="shared" si="324"/>
        <v>0</v>
      </c>
      <c r="L77" s="31">
        <f t="shared" si="325"/>
        <v>0</v>
      </c>
      <c r="M77" s="31">
        <f t="shared" si="326"/>
        <v>0</v>
      </c>
      <c r="N77" s="31">
        <f t="shared" si="327"/>
        <v>0</v>
      </c>
      <c r="O77" s="31">
        <f t="shared" si="328"/>
        <v>0</v>
      </c>
      <c r="P77" s="31">
        <f t="shared" si="329"/>
        <v>0</v>
      </c>
      <c r="Q77" s="31">
        <f t="shared" si="330"/>
        <v>0</v>
      </c>
      <c r="R77" s="31">
        <f t="shared" si="331"/>
        <v>0</v>
      </c>
      <c r="S77" s="31">
        <f t="shared" si="332"/>
        <v>0</v>
      </c>
      <c r="T77" s="31">
        <f t="shared" si="333"/>
        <v>0</v>
      </c>
      <c r="U77" s="31">
        <f t="shared" si="334"/>
        <v>0</v>
      </c>
      <c r="V77" s="31">
        <f t="shared" si="335"/>
        <v>0</v>
      </c>
      <c r="W77" s="31">
        <f t="shared" si="336"/>
        <v>0</v>
      </c>
      <c r="X77" s="31">
        <f t="shared" si="337"/>
        <v>0</v>
      </c>
      <c r="Y77" s="31">
        <f t="shared" si="338"/>
        <v>0</v>
      </c>
      <c r="Z77" s="31">
        <f t="shared" si="339"/>
        <v>0</v>
      </c>
      <c r="AA77" s="31">
        <f t="shared" si="340"/>
        <v>0</v>
      </c>
      <c r="AB77" s="31">
        <f t="shared" si="341"/>
        <v>0</v>
      </c>
      <c r="AC77" s="31">
        <f t="shared" si="342"/>
        <v>0</v>
      </c>
      <c r="AD77" s="31">
        <f t="shared" si="343"/>
        <v>0</v>
      </c>
      <c r="AE77" s="31">
        <f t="shared" si="344"/>
        <v>0</v>
      </c>
      <c r="AF77" s="31">
        <f t="shared" si="345"/>
        <v>0</v>
      </c>
      <c r="AG77" s="31">
        <f t="shared" si="346"/>
        <v>0</v>
      </c>
      <c r="AH77" s="31">
        <f t="shared" si="347"/>
        <v>0</v>
      </c>
      <c r="AI77" s="31">
        <f t="shared" si="348"/>
        <v>0</v>
      </c>
      <c r="AJ77" s="31">
        <f t="shared" si="349"/>
        <v>0</v>
      </c>
      <c r="AK77" s="31">
        <f t="shared" si="350"/>
        <v>0</v>
      </c>
      <c r="AL77" s="31">
        <f t="shared" si="351"/>
        <v>0</v>
      </c>
      <c r="AM77" s="31">
        <f t="shared" si="352"/>
        <v>0</v>
      </c>
      <c r="AN77" s="31">
        <f t="shared" si="353"/>
        <v>0</v>
      </c>
      <c r="AO77" s="31">
        <f t="shared" si="354"/>
        <v>0</v>
      </c>
      <c r="AP77" s="31">
        <f t="shared" si="355"/>
        <v>0</v>
      </c>
      <c r="AQ77" s="31">
        <f t="shared" si="356"/>
        <v>0</v>
      </c>
      <c r="AR77" s="31">
        <f t="shared" si="357"/>
        <v>0</v>
      </c>
      <c r="AS77" s="31">
        <f t="shared" si="358"/>
        <v>0</v>
      </c>
      <c r="AT77" s="31">
        <f t="shared" si="359"/>
        <v>0</v>
      </c>
      <c r="AU77" s="31">
        <f t="shared" si="360"/>
        <v>0</v>
      </c>
      <c r="AV77" s="31">
        <f t="shared" si="361"/>
        <v>0</v>
      </c>
      <c r="AW77" s="31">
        <f t="shared" si="362"/>
        <v>0</v>
      </c>
      <c r="AX77" s="31">
        <f t="shared" si="363"/>
        <v>0</v>
      </c>
      <c r="AY77" s="31">
        <f t="shared" si="364"/>
        <v>0</v>
      </c>
      <c r="AZ77" s="31">
        <f t="shared" si="365"/>
        <v>0</v>
      </c>
      <c r="BA77" s="31">
        <f t="shared" si="366"/>
        <v>0</v>
      </c>
      <c r="BB77" s="31">
        <f t="shared" si="367"/>
        <v>0</v>
      </c>
      <c r="BC77" s="31">
        <f t="shared" si="368"/>
        <v>0</v>
      </c>
      <c r="BD77" s="31">
        <f t="shared" si="369"/>
        <v>0</v>
      </c>
      <c r="BE77" s="31">
        <f t="shared" si="370"/>
        <v>0</v>
      </c>
      <c r="BF77" s="31">
        <f t="shared" si="371"/>
        <v>0</v>
      </c>
      <c r="BG77" s="31">
        <f t="shared" si="372"/>
        <v>0</v>
      </c>
      <c r="BH77" s="31">
        <f t="shared" si="373"/>
        <v>0</v>
      </c>
      <c r="BI77" s="31">
        <f t="shared" si="374"/>
        <v>0</v>
      </c>
      <c r="BJ77" s="31">
        <f t="shared" si="375"/>
        <v>0</v>
      </c>
      <c r="BK77" s="31">
        <f t="shared" si="376"/>
        <v>0</v>
      </c>
      <c r="BL77" s="31">
        <f t="shared" si="377"/>
        <v>0</v>
      </c>
      <c r="BM77" s="33">
        <f t="shared" si="378"/>
        <v>0</v>
      </c>
      <c r="BN77" s="34"/>
      <c r="BO77" s="31">
        <f t="shared" si="308"/>
        <v>0</v>
      </c>
      <c r="BP77" s="31">
        <f t="shared" si="309"/>
        <v>0</v>
      </c>
      <c r="BQ77" s="31">
        <f t="shared" si="310"/>
        <v>0</v>
      </c>
      <c r="BR77" s="31">
        <f t="shared" si="311"/>
        <v>0</v>
      </c>
      <c r="BS77" s="31">
        <f t="shared" si="312"/>
        <v>0</v>
      </c>
      <c r="BT77" s="31"/>
      <c r="BU77" s="31">
        <f t="shared" si="302"/>
        <v>0</v>
      </c>
      <c r="BV77" s="31">
        <f t="shared" si="303"/>
        <v>0</v>
      </c>
      <c r="BW77" s="31">
        <f t="shared" si="304"/>
        <v>0</v>
      </c>
      <c r="BX77" s="31">
        <f t="shared" si="305"/>
        <v>0</v>
      </c>
      <c r="BY77" s="31">
        <f t="shared" si="306"/>
        <v>0</v>
      </c>
      <c r="BZ77" s="31">
        <f t="shared" si="307"/>
        <v>0</v>
      </c>
      <c r="CB77" s="38" t="b">
        <f t="shared" si="313"/>
        <v>1</v>
      </c>
      <c r="CC77" s="38" t="b">
        <f t="shared" si="314"/>
        <v>1</v>
      </c>
      <c r="CD77" s="42">
        <f t="shared" si="315"/>
        <v>0</v>
      </c>
    </row>
    <row r="78" spans="2:82" s="38" customFormat="1" x14ac:dyDescent="0.25">
      <c r="B78" s="35" t="s">
        <v>74</v>
      </c>
      <c r="C78" s="35" t="s">
        <v>92</v>
      </c>
      <c r="D78" s="39">
        <f>SUM(D79,D90:D93)</f>
        <v>238600</v>
      </c>
      <c r="E78" s="36"/>
      <c r="F78" s="39">
        <f>SUM(F79,F90:F93)</f>
        <v>46075</v>
      </c>
      <c r="G78" s="39">
        <f t="shared" ref="G78:BM78" si="379">SUM(G79,G90:G93)</f>
        <v>31075</v>
      </c>
      <c r="H78" s="39">
        <f t="shared" si="379"/>
        <v>53200</v>
      </c>
      <c r="I78" s="39">
        <f t="shared" si="379"/>
        <v>23700</v>
      </c>
      <c r="J78" s="39">
        <f t="shared" si="379"/>
        <v>22450</v>
      </c>
      <c r="K78" s="39">
        <f t="shared" si="379"/>
        <v>42550</v>
      </c>
      <c r="L78" s="39">
        <f t="shared" si="379"/>
        <v>19225</v>
      </c>
      <c r="M78" s="39">
        <f t="shared" si="379"/>
        <v>325</v>
      </c>
      <c r="N78" s="39">
        <f t="shared" si="379"/>
        <v>0</v>
      </c>
      <c r="O78" s="39">
        <f t="shared" si="379"/>
        <v>0</v>
      </c>
      <c r="P78" s="39">
        <f t="shared" si="379"/>
        <v>0</v>
      </c>
      <c r="Q78" s="39">
        <f t="shared" si="379"/>
        <v>0</v>
      </c>
      <c r="R78" s="39">
        <f t="shared" si="379"/>
        <v>0</v>
      </c>
      <c r="S78" s="39">
        <f t="shared" si="379"/>
        <v>0</v>
      </c>
      <c r="T78" s="39">
        <f t="shared" si="379"/>
        <v>0</v>
      </c>
      <c r="U78" s="39">
        <f t="shared" si="379"/>
        <v>0</v>
      </c>
      <c r="V78" s="39">
        <f t="shared" si="379"/>
        <v>0</v>
      </c>
      <c r="W78" s="39">
        <f t="shared" si="379"/>
        <v>0</v>
      </c>
      <c r="X78" s="39">
        <f t="shared" si="379"/>
        <v>0</v>
      </c>
      <c r="Y78" s="39">
        <f t="shared" si="379"/>
        <v>0</v>
      </c>
      <c r="Z78" s="39">
        <f t="shared" si="379"/>
        <v>0</v>
      </c>
      <c r="AA78" s="39">
        <f t="shared" si="379"/>
        <v>0</v>
      </c>
      <c r="AB78" s="39">
        <f t="shared" si="379"/>
        <v>0</v>
      </c>
      <c r="AC78" s="39">
        <f t="shared" si="379"/>
        <v>0</v>
      </c>
      <c r="AD78" s="39">
        <f t="shared" si="379"/>
        <v>0</v>
      </c>
      <c r="AE78" s="39">
        <f t="shared" si="379"/>
        <v>0</v>
      </c>
      <c r="AF78" s="39">
        <f t="shared" si="379"/>
        <v>0</v>
      </c>
      <c r="AG78" s="39">
        <f t="shared" si="379"/>
        <v>0</v>
      </c>
      <c r="AH78" s="39">
        <f t="shared" si="379"/>
        <v>0</v>
      </c>
      <c r="AI78" s="39">
        <f t="shared" si="379"/>
        <v>0</v>
      </c>
      <c r="AJ78" s="39">
        <f t="shared" si="379"/>
        <v>0</v>
      </c>
      <c r="AK78" s="39">
        <f t="shared" si="379"/>
        <v>0</v>
      </c>
      <c r="AL78" s="39">
        <f t="shared" si="379"/>
        <v>0</v>
      </c>
      <c r="AM78" s="39">
        <f t="shared" si="379"/>
        <v>0</v>
      </c>
      <c r="AN78" s="39">
        <f t="shared" si="379"/>
        <v>0</v>
      </c>
      <c r="AO78" s="39">
        <f t="shared" si="379"/>
        <v>0</v>
      </c>
      <c r="AP78" s="39">
        <f t="shared" si="379"/>
        <v>0</v>
      </c>
      <c r="AQ78" s="39">
        <f t="shared" si="379"/>
        <v>0</v>
      </c>
      <c r="AR78" s="39">
        <f t="shared" si="379"/>
        <v>0</v>
      </c>
      <c r="AS78" s="39">
        <f t="shared" si="379"/>
        <v>0</v>
      </c>
      <c r="AT78" s="39">
        <f t="shared" si="379"/>
        <v>0</v>
      </c>
      <c r="AU78" s="39">
        <f t="shared" si="379"/>
        <v>0</v>
      </c>
      <c r="AV78" s="39">
        <f t="shared" si="379"/>
        <v>0</v>
      </c>
      <c r="AW78" s="39">
        <f t="shared" si="379"/>
        <v>0</v>
      </c>
      <c r="AX78" s="39">
        <f t="shared" si="379"/>
        <v>0</v>
      </c>
      <c r="AY78" s="39">
        <f t="shared" si="379"/>
        <v>0</v>
      </c>
      <c r="AZ78" s="39">
        <f t="shared" si="379"/>
        <v>0</v>
      </c>
      <c r="BA78" s="39">
        <f t="shared" si="379"/>
        <v>0</v>
      </c>
      <c r="BB78" s="39">
        <f t="shared" si="379"/>
        <v>0</v>
      </c>
      <c r="BC78" s="39">
        <f t="shared" si="379"/>
        <v>0</v>
      </c>
      <c r="BD78" s="39">
        <f t="shared" si="379"/>
        <v>0</v>
      </c>
      <c r="BE78" s="39">
        <f t="shared" si="379"/>
        <v>0</v>
      </c>
      <c r="BF78" s="39">
        <f t="shared" si="379"/>
        <v>0</v>
      </c>
      <c r="BG78" s="39">
        <f t="shared" si="379"/>
        <v>0</v>
      </c>
      <c r="BH78" s="39">
        <f t="shared" si="379"/>
        <v>0</v>
      </c>
      <c r="BI78" s="39">
        <f t="shared" si="379"/>
        <v>0</v>
      </c>
      <c r="BJ78" s="39">
        <f t="shared" si="379"/>
        <v>0</v>
      </c>
      <c r="BK78" s="39">
        <f t="shared" si="379"/>
        <v>0</v>
      </c>
      <c r="BL78" s="39">
        <f t="shared" si="379"/>
        <v>0</v>
      </c>
      <c r="BM78" s="39">
        <f t="shared" si="379"/>
        <v>0</v>
      </c>
      <c r="BN78" s="37">
        <v>2</v>
      </c>
      <c r="BO78" s="39">
        <f t="shared" si="308"/>
        <v>238600</v>
      </c>
      <c r="BP78" s="39">
        <f t="shared" si="309"/>
        <v>0</v>
      </c>
      <c r="BQ78" s="39">
        <f t="shared" si="310"/>
        <v>0</v>
      </c>
      <c r="BR78" s="39">
        <f t="shared" si="311"/>
        <v>0</v>
      </c>
      <c r="BS78" s="39">
        <f t="shared" si="312"/>
        <v>0</v>
      </c>
      <c r="BT78" s="39"/>
      <c r="BU78" s="39">
        <f t="shared" si="302"/>
        <v>238600</v>
      </c>
      <c r="BV78" s="39">
        <f t="shared" si="303"/>
        <v>0</v>
      </c>
      <c r="BW78" s="39">
        <f t="shared" si="304"/>
        <v>0</v>
      </c>
      <c r="BX78" s="39">
        <f t="shared" si="305"/>
        <v>0</v>
      </c>
      <c r="BY78" s="39">
        <f t="shared" si="306"/>
        <v>0</v>
      </c>
      <c r="BZ78" s="39">
        <f t="shared" si="307"/>
        <v>0</v>
      </c>
      <c r="CB78" s="38" t="b">
        <f t="shared" si="313"/>
        <v>1</v>
      </c>
      <c r="CC78" s="38" t="b">
        <f t="shared" si="314"/>
        <v>1</v>
      </c>
      <c r="CD78" s="42">
        <f t="shared" si="315"/>
        <v>0</v>
      </c>
    </row>
    <row r="79" spans="2:82" x14ac:dyDescent="0.25">
      <c r="B79" s="13" t="s">
        <v>97</v>
      </c>
      <c r="C79" s="12" t="s">
        <v>92</v>
      </c>
      <c r="D79" s="31">
        <f>SUM(D80:D89)</f>
        <v>214800</v>
      </c>
      <c r="E79" s="15"/>
      <c r="F79" s="31">
        <f>SUM(F80:F89)</f>
        <v>29500</v>
      </c>
      <c r="G79" s="31">
        <f t="shared" ref="G79:BM79" si="380">SUM(G80:G89)</f>
        <v>29500</v>
      </c>
      <c r="H79" s="31">
        <f t="shared" si="380"/>
        <v>51625</v>
      </c>
      <c r="I79" s="31">
        <f t="shared" si="380"/>
        <v>22125</v>
      </c>
      <c r="J79" s="31">
        <f t="shared" si="380"/>
        <v>22125</v>
      </c>
      <c r="K79" s="31">
        <f t="shared" si="380"/>
        <v>41025</v>
      </c>
      <c r="L79" s="31">
        <f t="shared" si="380"/>
        <v>18900</v>
      </c>
      <c r="M79" s="31">
        <f t="shared" si="380"/>
        <v>0</v>
      </c>
      <c r="N79" s="31">
        <f t="shared" si="380"/>
        <v>0</v>
      </c>
      <c r="O79" s="31">
        <f t="shared" si="380"/>
        <v>0</v>
      </c>
      <c r="P79" s="31">
        <f t="shared" si="380"/>
        <v>0</v>
      </c>
      <c r="Q79" s="31">
        <f t="shared" si="380"/>
        <v>0</v>
      </c>
      <c r="R79" s="31">
        <f t="shared" si="380"/>
        <v>0</v>
      </c>
      <c r="S79" s="31">
        <f t="shared" si="380"/>
        <v>0</v>
      </c>
      <c r="T79" s="31">
        <f t="shared" si="380"/>
        <v>0</v>
      </c>
      <c r="U79" s="31">
        <f t="shared" si="380"/>
        <v>0</v>
      </c>
      <c r="V79" s="31">
        <f t="shared" si="380"/>
        <v>0</v>
      </c>
      <c r="W79" s="31">
        <f t="shared" si="380"/>
        <v>0</v>
      </c>
      <c r="X79" s="31">
        <f t="shared" si="380"/>
        <v>0</v>
      </c>
      <c r="Y79" s="31">
        <f t="shared" si="380"/>
        <v>0</v>
      </c>
      <c r="Z79" s="31">
        <f t="shared" si="380"/>
        <v>0</v>
      </c>
      <c r="AA79" s="31">
        <f t="shared" si="380"/>
        <v>0</v>
      </c>
      <c r="AB79" s="31">
        <f t="shared" si="380"/>
        <v>0</v>
      </c>
      <c r="AC79" s="31">
        <f t="shared" si="380"/>
        <v>0</v>
      </c>
      <c r="AD79" s="31">
        <f t="shared" si="380"/>
        <v>0</v>
      </c>
      <c r="AE79" s="31">
        <f t="shared" si="380"/>
        <v>0</v>
      </c>
      <c r="AF79" s="31">
        <f t="shared" si="380"/>
        <v>0</v>
      </c>
      <c r="AG79" s="31">
        <f t="shared" si="380"/>
        <v>0</v>
      </c>
      <c r="AH79" s="31">
        <f t="shared" si="380"/>
        <v>0</v>
      </c>
      <c r="AI79" s="31">
        <f t="shared" si="380"/>
        <v>0</v>
      </c>
      <c r="AJ79" s="31">
        <f t="shared" si="380"/>
        <v>0</v>
      </c>
      <c r="AK79" s="31">
        <f t="shared" si="380"/>
        <v>0</v>
      </c>
      <c r="AL79" s="31">
        <f t="shared" si="380"/>
        <v>0</v>
      </c>
      <c r="AM79" s="31">
        <f t="shared" si="380"/>
        <v>0</v>
      </c>
      <c r="AN79" s="31">
        <f t="shared" si="380"/>
        <v>0</v>
      </c>
      <c r="AO79" s="31">
        <f t="shared" si="380"/>
        <v>0</v>
      </c>
      <c r="AP79" s="31">
        <f t="shared" si="380"/>
        <v>0</v>
      </c>
      <c r="AQ79" s="31">
        <f t="shared" si="380"/>
        <v>0</v>
      </c>
      <c r="AR79" s="31">
        <f t="shared" si="380"/>
        <v>0</v>
      </c>
      <c r="AS79" s="31">
        <f t="shared" si="380"/>
        <v>0</v>
      </c>
      <c r="AT79" s="31">
        <f t="shared" si="380"/>
        <v>0</v>
      </c>
      <c r="AU79" s="31">
        <f t="shared" si="380"/>
        <v>0</v>
      </c>
      <c r="AV79" s="31">
        <f t="shared" si="380"/>
        <v>0</v>
      </c>
      <c r="AW79" s="31">
        <f t="shared" si="380"/>
        <v>0</v>
      </c>
      <c r="AX79" s="31">
        <f t="shared" si="380"/>
        <v>0</v>
      </c>
      <c r="AY79" s="31">
        <f t="shared" si="380"/>
        <v>0</v>
      </c>
      <c r="AZ79" s="31">
        <f t="shared" si="380"/>
        <v>0</v>
      </c>
      <c r="BA79" s="31">
        <f t="shared" si="380"/>
        <v>0</v>
      </c>
      <c r="BB79" s="31">
        <f t="shared" si="380"/>
        <v>0</v>
      </c>
      <c r="BC79" s="31">
        <f t="shared" si="380"/>
        <v>0</v>
      </c>
      <c r="BD79" s="31">
        <f t="shared" si="380"/>
        <v>0</v>
      </c>
      <c r="BE79" s="31">
        <f t="shared" si="380"/>
        <v>0</v>
      </c>
      <c r="BF79" s="31">
        <f t="shared" si="380"/>
        <v>0</v>
      </c>
      <c r="BG79" s="31">
        <f t="shared" si="380"/>
        <v>0</v>
      </c>
      <c r="BH79" s="31">
        <f t="shared" si="380"/>
        <v>0</v>
      </c>
      <c r="BI79" s="31">
        <f t="shared" si="380"/>
        <v>0</v>
      </c>
      <c r="BJ79" s="31">
        <f t="shared" si="380"/>
        <v>0</v>
      </c>
      <c r="BK79" s="31">
        <f t="shared" si="380"/>
        <v>0</v>
      </c>
      <c r="BL79" s="31">
        <f t="shared" si="380"/>
        <v>0</v>
      </c>
      <c r="BM79" s="31">
        <f t="shared" si="380"/>
        <v>0</v>
      </c>
      <c r="BN79" s="34"/>
      <c r="BO79" s="31">
        <f t="shared" si="308"/>
        <v>214800</v>
      </c>
      <c r="BP79" s="31">
        <f t="shared" si="309"/>
        <v>0</v>
      </c>
      <c r="BQ79" s="31">
        <f t="shared" si="310"/>
        <v>0</v>
      </c>
      <c r="BR79" s="31">
        <f t="shared" si="311"/>
        <v>0</v>
      </c>
      <c r="BS79" s="31">
        <f t="shared" si="312"/>
        <v>0</v>
      </c>
      <c r="BT79" s="31"/>
      <c r="BU79" s="31">
        <f t="shared" si="302"/>
        <v>214800</v>
      </c>
      <c r="BV79" s="31">
        <f t="shared" si="303"/>
        <v>0</v>
      </c>
      <c r="BW79" s="31">
        <f t="shared" si="304"/>
        <v>0</v>
      </c>
      <c r="BX79" s="31">
        <f t="shared" si="305"/>
        <v>0</v>
      </c>
      <c r="BY79" s="31">
        <f t="shared" si="306"/>
        <v>0</v>
      </c>
      <c r="BZ79" s="31">
        <f t="shared" si="307"/>
        <v>0</v>
      </c>
      <c r="CB79" s="38" t="b">
        <f t="shared" si="313"/>
        <v>1</v>
      </c>
      <c r="CC79" s="38" t="b">
        <f t="shared" si="314"/>
        <v>1</v>
      </c>
      <c r="CD79" s="42">
        <f t="shared" si="315"/>
        <v>0</v>
      </c>
    </row>
    <row r="80" spans="2:82" x14ac:dyDescent="0.25">
      <c r="B80" s="20" t="str">
        <f>B43</f>
        <v>1 очередь строительства:</v>
      </c>
      <c r="C80" s="12"/>
      <c r="D80" s="31">
        <f>AH8</f>
        <v>88500</v>
      </c>
      <c r="E80" s="31">
        <f>AI8</f>
        <v>29500</v>
      </c>
      <c r="F80" s="31">
        <f t="shared" si="319"/>
        <v>29500</v>
      </c>
      <c r="G80" s="31">
        <f t="shared" si="320"/>
        <v>29500</v>
      </c>
      <c r="H80" s="31">
        <f t="shared" si="321"/>
        <v>29500</v>
      </c>
      <c r="I80" s="31">
        <f t="shared" si="322"/>
        <v>0</v>
      </c>
      <c r="J80" s="31">
        <f t="shared" si="323"/>
        <v>0</v>
      </c>
      <c r="K80" s="31">
        <f t="shared" si="324"/>
        <v>0</v>
      </c>
      <c r="L80" s="31">
        <f t="shared" si="325"/>
        <v>0</v>
      </c>
      <c r="M80" s="31">
        <f t="shared" si="326"/>
        <v>0</v>
      </c>
      <c r="N80" s="31">
        <f t="shared" si="327"/>
        <v>0</v>
      </c>
      <c r="O80" s="31">
        <f t="shared" si="328"/>
        <v>0</v>
      </c>
      <c r="P80" s="31">
        <f t="shared" si="329"/>
        <v>0</v>
      </c>
      <c r="Q80" s="31">
        <f t="shared" si="330"/>
        <v>0</v>
      </c>
      <c r="R80" s="31">
        <f t="shared" si="331"/>
        <v>0</v>
      </c>
      <c r="S80" s="31">
        <f t="shared" si="332"/>
        <v>0</v>
      </c>
      <c r="T80" s="31">
        <f t="shared" si="333"/>
        <v>0</v>
      </c>
      <c r="U80" s="31">
        <f t="shared" si="334"/>
        <v>0</v>
      </c>
      <c r="V80" s="31">
        <f t="shared" si="335"/>
        <v>0</v>
      </c>
      <c r="W80" s="31">
        <f t="shared" si="336"/>
        <v>0</v>
      </c>
      <c r="X80" s="31">
        <f t="shared" si="337"/>
        <v>0</v>
      </c>
      <c r="Y80" s="31">
        <f t="shared" si="338"/>
        <v>0</v>
      </c>
      <c r="Z80" s="31">
        <f t="shared" si="339"/>
        <v>0</v>
      </c>
      <c r="AA80" s="31">
        <f t="shared" si="340"/>
        <v>0</v>
      </c>
      <c r="AB80" s="31">
        <f t="shared" si="341"/>
        <v>0</v>
      </c>
      <c r="AC80" s="31">
        <f t="shared" si="342"/>
        <v>0</v>
      </c>
      <c r="AD80" s="31">
        <f t="shared" si="343"/>
        <v>0</v>
      </c>
      <c r="AE80" s="31">
        <f t="shared" si="344"/>
        <v>0</v>
      </c>
      <c r="AF80" s="31">
        <f t="shared" si="345"/>
        <v>0</v>
      </c>
      <c r="AG80" s="31">
        <f t="shared" si="346"/>
        <v>0</v>
      </c>
      <c r="AH80" s="31">
        <f t="shared" si="347"/>
        <v>0</v>
      </c>
      <c r="AI80" s="31">
        <f t="shared" si="348"/>
        <v>0</v>
      </c>
      <c r="AJ80" s="31">
        <f t="shared" si="349"/>
        <v>0</v>
      </c>
      <c r="AK80" s="31">
        <f t="shared" si="350"/>
        <v>0</v>
      </c>
      <c r="AL80" s="31">
        <f t="shared" si="351"/>
        <v>0</v>
      </c>
      <c r="AM80" s="31">
        <f t="shared" si="352"/>
        <v>0</v>
      </c>
      <c r="AN80" s="31">
        <f t="shared" si="353"/>
        <v>0</v>
      </c>
      <c r="AO80" s="31">
        <f t="shared" si="354"/>
        <v>0</v>
      </c>
      <c r="AP80" s="31">
        <f t="shared" si="355"/>
        <v>0</v>
      </c>
      <c r="AQ80" s="31">
        <f t="shared" si="356"/>
        <v>0</v>
      </c>
      <c r="AR80" s="31">
        <f t="shared" si="357"/>
        <v>0</v>
      </c>
      <c r="AS80" s="31">
        <f t="shared" si="358"/>
        <v>0</v>
      </c>
      <c r="AT80" s="31">
        <f t="shared" si="359"/>
        <v>0</v>
      </c>
      <c r="AU80" s="31">
        <f t="shared" si="360"/>
        <v>0</v>
      </c>
      <c r="AV80" s="31">
        <f t="shared" si="361"/>
        <v>0</v>
      </c>
      <c r="AW80" s="31">
        <f t="shared" si="362"/>
        <v>0</v>
      </c>
      <c r="AX80" s="31">
        <f t="shared" si="363"/>
        <v>0</v>
      </c>
      <c r="AY80" s="31">
        <f t="shared" si="364"/>
        <v>0</v>
      </c>
      <c r="AZ80" s="31">
        <f t="shared" si="365"/>
        <v>0</v>
      </c>
      <c r="BA80" s="31">
        <f t="shared" si="366"/>
        <v>0</v>
      </c>
      <c r="BB80" s="31">
        <f t="shared" si="367"/>
        <v>0</v>
      </c>
      <c r="BC80" s="31">
        <f t="shared" si="368"/>
        <v>0</v>
      </c>
      <c r="BD80" s="31">
        <f t="shared" si="369"/>
        <v>0</v>
      </c>
      <c r="BE80" s="31">
        <f t="shared" si="370"/>
        <v>0</v>
      </c>
      <c r="BF80" s="31">
        <f t="shared" si="371"/>
        <v>0</v>
      </c>
      <c r="BG80" s="31">
        <f t="shared" si="372"/>
        <v>0</v>
      </c>
      <c r="BH80" s="31">
        <f t="shared" si="373"/>
        <v>0</v>
      </c>
      <c r="BI80" s="31">
        <f t="shared" si="374"/>
        <v>0</v>
      </c>
      <c r="BJ80" s="31">
        <f t="shared" si="375"/>
        <v>0</v>
      </c>
      <c r="BK80" s="31">
        <f t="shared" si="376"/>
        <v>0</v>
      </c>
      <c r="BL80" s="31">
        <f t="shared" si="377"/>
        <v>0</v>
      </c>
      <c r="BM80" s="33">
        <f t="shared" si="378"/>
        <v>0</v>
      </c>
      <c r="BN80" s="34"/>
      <c r="BO80" s="31">
        <f t="shared" si="308"/>
        <v>88500</v>
      </c>
      <c r="BP80" s="31">
        <f t="shared" si="309"/>
        <v>0</v>
      </c>
      <c r="BQ80" s="31">
        <f t="shared" si="310"/>
        <v>0</v>
      </c>
      <c r="BR80" s="31">
        <f t="shared" si="311"/>
        <v>0</v>
      </c>
      <c r="BS80" s="31">
        <f t="shared" si="312"/>
        <v>0</v>
      </c>
      <c r="BT80" s="31"/>
      <c r="BU80" s="31">
        <f t="shared" si="302"/>
        <v>88500</v>
      </c>
      <c r="BV80" s="31">
        <f t="shared" si="303"/>
        <v>0</v>
      </c>
      <c r="BW80" s="31">
        <f t="shared" si="304"/>
        <v>0</v>
      </c>
      <c r="BX80" s="31">
        <f t="shared" si="305"/>
        <v>0</v>
      </c>
      <c r="BY80" s="31">
        <f t="shared" si="306"/>
        <v>0</v>
      </c>
      <c r="BZ80" s="31">
        <f t="shared" si="307"/>
        <v>0</v>
      </c>
      <c r="CB80" s="38" t="b">
        <f t="shared" si="313"/>
        <v>1</v>
      </c>
      <c r="CC80" s="38" t="b">
        <f t="shared" si="314"/>
        <v>1</v>
      </c>
      <c r="CD80" s="42">
        <f t="shared" si="315"/>
        <v>0</v>
      </c>
    </row>
    <row r="81" spans="2:82" x14ac:dyDescent="0.25">
      <c r="B81" s="20" t="str">
        <f t="shared" ref="B81:B89" si="381">B44</f>
        <v>2 очередь строительства:</v>
      </c>
      <c r="C81" s="12"/>
      <c r="D81" s="31">
        <f t="shared" ref="D81:E81" si="382">AH9</f>
        <v>88500</v>
      </c>
      <c r="E81" s="31">
        <f t="shared" si="382"/>
        <v>22125</v>
      </c>
      <c r="F81" s="31">
        <f t="shared" si="319"/>
        <v>0</v>
      </c>
      <c r="G81" s="31">
        <f t="shared" si="320"/>
        <v>0</v>
      </c>
      <c r="H81" s="31">
        <f t="shared" si="321"/>
        <v>22125</v>
      </c>
      <c r="I81" s="31">
        <f t="shared" si="322"/>
        <v>22125</v>
      </c>
      <c r="J81" s="31">
        <f t="shared" si="323"/>
        <v>22125</v>
      </c>
      <c r="K81" s="31">
        <f t="shared" si="324"/>
        <v>22125</v>
      </c>
      <c r="L81" s="31">
        <f t="shared" si="325"/>
        <v>0</v>
      </c>
      <c r="M81" s="31">
        <f t="shared" si="326"/>
        <v>0</v>
      </c>
      <c r="N81" s="31">
        <f t="shared" si="327"/>
        <v>0</v>
      </c>
      <c r="O81" s="31">
        <f t="shared" si="328"/>
        <v>0</v>
      </c>
      <c r="P81" s="31">
        <f t="shared" si="329"/>
        <v>0</v>
      </c>
      <c r="Q81" s="31">
        <f t="shared" si="330"/>
        <v>0</v>
      </c>
      <c r="R81" s="31">
        <f t="shared" si="331"/>
        <v>0</v>
      </c>
      <c r="S81" s="31">
        <f t="shared" si="332"/>
        <v>0</v>
      </c>
      <c r="T81" s="31">
        <f t="shared" si="333"/>
        <v>0</v>
      </c>
      <c r="U81" s="31">
        <f t="shared" si="334"/>
        <v>0</v>
      </c>
      <c r="V81" s="31">
        <f t="shared" si="335"/>
        <v>0</v>
      </c>
      <c r="W81" s="31">
        <f t="shared" si="336"/>
        <v>0</v>
      </c>
      <c r="X81" s="31">
        <f t="shared" si="337"/>
        <v>0</v>
      </c>
      <c r="Y81" s="31">
        <f t="shared" si="338"/>
        <v>0</v>
      </c>
      <c r="Z81" s="31">
        <f t="shared" si="339"/>
        <v>0</v>
      </c>
      <c r="AA81" s="31">
        <f t="shared" si="340"/>
        <v>0</v>
      </c>
      <c r="AB81" s="31">
        <f t="shared" si="341"/>
        <v>0</v>
      </c>
      <c r="AC81" s="31">
        <f t="shared" si="342"/>
        <v>0</v>
      </c>
      <c r="AD81" s="31">
        <f t="shared" si="343"/>
        <v>0</v>
      </c>
      <c r="AE81" s="31">
        <f t="shared" si="344"/>
        <v>0</v>
      </c>
      <c r="AF81" s="31">
        <f t="shared" si="345"/>
        <v>0</v>
      </c>
      <c r="AG81" s="31">
        <f t="shared" si="346"/>
        <v>0</v>
      </c>
      <c r="AH81" s="31">
        <f t="shared" si="347"/>
        <v>0</v>
      </c>
      <c r="AI81" s="31">
        <f t="shared" si="348"/>
        <v>0</v>
      </c>
      <c r="AJ81" s="31">
        <f t="shared" si="349"/>
        <v>0</v>
      </c>
      <c r="AK81" s="31">
        <f t="shared" si="350"/>
        <v>0</v>
      </c>
      <c r="AL81" s="31">
        <f t="shared" si="351"/>
        <v>0</v>
      </c>
      <c r="AM81" s="31">
        <f t="shared" si="352"/>
        <v>0</v>
      </c>
      <c r="AN81" s="31">
        <f t="shared" si="353"/>
        <v>0</v>
      </c>
      <c r="AO81" s="31">
        <f t="shared" si="354"/>
        <v>0</v>
      </c>
      <c r="AP81" s="31">
        <f t="shared" si="355"/>
        <v>0</v>
      </c>
      <c r="AQ81" s="31">
        <f t="shared" si="356"/>
        <v>0</v>
      </c>
      <c r="AR81" s="31">
        <f t="shared" si="357"/>
        <v>0</v>
      </c>
      <c r="AS81" s="31">
        <f t="shared" si="358"/>
        <v>0</v>
      </c>
      <c r="AT81" s="31">
        <f t="shared" si="359"/>
        <v>0</v>
      </c>
      <c r="AU81" s="31">
        <f t="shared" si="360"/>
        <v>0</v>
      </c>
      <c r="AV81" s="31">
        <f t="shared" si="361"/>
        <v>0</v>
      </c>
      <c r="AW81" s="31">
        <f t="shared" si="362"/>
        <v>0</v>
      </c>
      <c r="AX81" s="31">
        <f t="shared" si="363"/>
        <v>0</v>
      </c>
      <c r="AY81" s="31">
        <f t="shared" si="364"/>
        <v>0</v>
      </c>
      <c r="AZ81" s="31">
        <f t="shared" si="365"/>
        <v>0</v>
      </c>
      <c r="BA81" s="31">
        <f t="shared" si="366"/>
        <v>0</v>
      </c>
      <c r="BB81" s="31">
        <f t="shared" si="367"/>
        <v>0</v>
      </c>
      <c r="BC81" s="31">
        <f t="shared" si="368"/>
        <v>0</v>
      </c>
      <c r="BD81" s="31">
        <f t="shared" si="369"/>
        <v>0</v>
      </c>
      <c r="BE81" s="31">
        <f t="shared" si="370"/>
        <v>0</v>
      </c>
      <c r="BF81" s="31">
        <f t="shared" si="371"/>
        <v>0</v>
      </c>
      <c r="BG81" s="31">
        <f t="shared" si="372"/>
        <v>0</v>
      </c>
      <c r="BH81" s="31">
        <f t="shared" si="373"/>
        <v>0</v>
      </c>
      <c r="BI81" s="31">
        <f t="shared" si="374"/>
        <v>0</v>
      </c>
      <c r="BJ81" s="31">
        <f t="shared" si="375"/>
        <v>0</v>
      </c>
      <c r="BK81" s="31">
        <f t="shared" si="376"/>
        <v>0</v>
      </c>
      <c r="BL81" s="31">
        <f t="shared" si="377"/>
        <v>0</v>
      </c>
      <c r="BM81" s="33">
        <f t="shared" si="378"/>
        <v>0</v>
      </c>
      <c r="BN81" s="34"/>
      <c r="BO81" s="31">
        <f t="shared" si="308"/>
        <v>88500</v>
      </c>
      <c r="BP81" s="31">
        <f t="shared" si="309"/>
        <v>0</v>
      </c>
      <c r="BQ81" s="31">
        <f t="shared" si="310"/>
        <v>0</v>
      </c>
      <c r="BR81" s="31">
        <f t="shared" si="311"/>
        <v>0</v>
      </c>
      <c r="BS81" s="31">
        <f t="shared" si="312"/>
        <v>0</v>
      </c>
      <c r="BT81" s="31"/>
      <c r="BU81" s="31">
        <f t="shared" si="302"/>
        <v>88500</v>
      </c>
      <c r="BV81" s="31">
        <f t="shared" si="303"/>
        <v>0</v>
      </c>
      <c r="BW81" s="31">
        <f t="shared" si="304"/>
        <v>0</v>
      </c>
      <c r="BX81" s="31">
        <f t="shared" si="305"/>
        <v>0</v>
      </c>
      <c r="BY81" s="31">
        <f t="shared" si="306"/>
        <v>0</v>
      </c>
      <c r="BZ81" s="31">
        <f t="shared" si="307"/>
        <v>0</v>
      </c>
      <c r="CB81" s="38" t="b">
        <f t="shared" si="313"/>
        <v>1</v>
      </c>
      <c r="CC81" s="38" t="b">
        <f t="shared" si="314"/>
        <v>1</v>
      </c>
      <c r="CD81" s="42">
        <f t="shared" si="315"/>
        <v>0</v>
      </c>
    </row>
    <row r="82" spans="2:82" x14ac:dyDescent="0.25">
      <c r="B82" s="20" t="str">
        <f t="shared" si="381"/>
        <v>3 очередь строительства:</v>
      </c>
      <c r="C82" s="12"/>
      <c r="D82" s="31">
        <f t="shared" ref="D82:E82" si="383">AH10</f>
        <v>37800</v>
      </c>
      <c r="E82" s="31">
        <f t="shared" si="383"/>
        <v>18900</v>
      </c>
      <c r="F82" s="31">
        <f t="shared" si="319"/>
        <v>0</v>
      </c>
      <c r="G82" s="31">
        <f t="shared" si="320"/>
        <v>0</v>
      </c>
      <c r="H82" s="31">
        <f t="shared" si="321"/>
        <v>0</v>
      </c>
      <c r="I82" s="31">
        <f t="shared" si="322"/>
        <v>0</v>
      </c>
      <c r="J82" s="31">
        <f t="shared" si="323"/>
        <v>0</v>
      </c>
      <c r="K82" s="31">
        <f t="shared" si="324"/>
        <v>18900</v>
      </c>
      <c r="L82" s="31">
        <f t="shared" si="325"/>
        <v>18900</v>
      </c>
      <c r="M82" s="31">
        <f t="shared" si="326"/>
        <v>0</v>
      </c>
      <c r="N82" s="31">
        <f t="shared" si="327"/>
        <v>0</v>
      </c>
      <c r="O82" s="31">
        <f t="shared" si="328"/>
        <v>0</v>
      </c>
      <c r="P82" s="31">
        <f t="shared" si="329"/>
        <v>0</v>
      </c>
      <c r="Q82" s="31">
        <f t="shared" si="330"/>
        <v>0</v>
      </c>
      <c r="R82" s="31">
        <f t="shared" si="331"/>
        <v>0</v>
      </c>
      <c r="S82" s="31">
        <f t="shared" si="332"/>
        <v>0</v>
      </c>
      <c r="T82" s="31">
        <f t="shared" si="333"/>
        <v>0</v>
      </c>
      <c r="U82" s="31">
        <f t="shared" si="334"/>
        <v>0</v>
      </c>
      <c r="V82" s="31">
        <f t="shared" si="335"/>
        <v>0</v>
      </c>
      <c r="W82" s="31">
        <f t="shared" si="336"/>
        <v>0</v>
      </c>
      <c r="X82" s="31">
        <f t="shared" si="337"/>
        <v>0</v>
      </c>
      <c r="Y82" s="31">
        <f t="shared" si="338"/>
        <v>0</v>
      </c>
      <c r="Z82" s="31">
        <f t="shared" si="339"/>
        <v>0</v>
      </c>
      <c r="AA82" s="31">
        <f t="shared" si="340"/>
        <v>0</v>
      </c>
      <c r="AB82" s="31">
        <f t="shared" si="341"/>
        <v>0</v>
      </c>
      <c r="AC82" s="31">
        <f t="shared" si="342"/>
        <v>0</v>
      </c>
      <c r="AD82" s="31">
        <f t="shared" si="343"/>
        <v>0</v>
      </c>
      <c r="AE82" s="31">
        <f t="shared" si="344"/>
        <v>0</v>
      </c>
      <c r="AF82" s="31">
        <f t="shared" si="345"/>
        <v>0</v>
      </c>
      <c r="AG82" s="31">
        <f t="shared" si="346"/>
        <v>0</v>
      </c>
      <c r="AH82" s="31">
        <f t="shared" si="347"/>
        <v>0</v>
      </c>
      <c r="AI82" s="31">
        <f t="shared" si="348"/>
        <v>0</v>
      </c>
      <c r="AJ82" s="31">
        <f t="shared" si="349"/>
        <v>0</v>
      </c>
      <c r="AK82" s="31">
        <f t="shared" si="350"/>
        <v>0</v>
      </c>
      <c r="AL82" s="31">
        <f t="shared" si="351"/>
        <v>0</v>
      </c>
      <c r="AM82" s="31">
        <f t="shared" si="352"/>
        <v>0</v>
      </c>
      <c r="AN82" s="31">
        <f t="shared" si="353"/>
        <v>0</v>
      </c>
      <c r="AO82" s="31">
        <f t="shared" si="354"/>
        <v>0</v>
      </c>
      <c r="AP82" s="31">
        <f t="shared" si="355"/>
        <v>0</v>
      </c>
      <c r="AQ82" s="31">
        <f t="shared" si="356"/>
        <v>0</v>
      </c>
      <c r="AR82" s="31">
        <f t="shared" si="357"/>
        <v>0</v>
      </c>
      <c r="AS82" s="31">
        <f t="shared" si="358"/>
        <v>0</v>
      </c>
      <c r="AT82" s="31">
        <f t="shared" si="359"/>
        <v>0</v>
      </c>
      <c r="AU82" s="31">
        <f t="shared" si="360"/>
        <v>0</v>
      </c>
      <c r="AV82" s="31">
        <f t="shared" si="361"/>
        <v>0</v>
      </c>
      <c r="AW82" s="31">
        <f t="shared" si="362"/>
        <v>0</v>
      </c>
      <c r="AX82" s="31">
        <f t="shared" si="363"/>
        <v>0</v>
      </c>
      <c r="AY82" s="31">
        <f t="shared" si="364"/>
        <v>0</v>
      </c>
      <c r="AZ82" s="31">
        <f t="shared" si="365"/>
        <v>0</v>
      </c>
      <c r="BA82" s="31">
        <f t="shared" si="366"/>
        <v>0</v>
      </c>
      <c r="BB82" s="31">
        <f t="shared" si="367"/>
        <v>0</v>
      </c>
      <c r="BC82" s="31">
        <f t="shared" si="368"/>
        <v>0</v>
      </c>
      <c r="BD82" s="31">
        <f t="shared" si="369"/>
        <v>0</v>
      </c>
      <c r="BE82" s="31">
        <f t="shared" si="370"/>
        <v>0</v>
      </c>
      <c r="BF82" s="31">
        <f t="shared" si="371"/>
        <v>0</v>
      </c>
      <c r="BG82" s="31">
        <f t="shared" si="372"/>
        <v>0</v>
      </c>
      <c r="BH82" s="31">
        <f t="shared" si="373"/>
        <v>0</v>
      </c>
      <c r="BI82" s="31">
        <f t="shared" si="374"/>
        <v>0</v>
      </c>
      <c r="BJ82" s="31">
        <f t="shared" si="375"/>
        <v>0</v>
      </c>
      <c r="BK82" s="31">
        <f t="shared" si="376"/>
        <v>0</v>
      </c>
      <c r="BL82" s="31">
        <f t="shared" si="377"/>
        <v>0</v>
      </c>
      <c r="BM82" s="33">
        <f t="shared" si="378"/>
        <v>0</v>
      </c>
      <c r="BN82" s="34"/>
      <c r="BO82" s="31">
        <f t="shared" si="308"/>
        <v>37800</v>
      </c>
      <c r="BP82" s="31">
        <f t="shared" si="309"/>
        <v>0</v>
      </c>
      <c r="BQ82" s="31">
        <f t="shared" si="310"/>
        <v>0</v>
      </c>
      <c r="BR82" s="31">
        <f t="shared" si="311"/>
        <v>0</v>
      </c>
      <c r="BS82" s="31">
        <f t="shared" si="312"/>
        <v>0</v>
      </c>
      <c r="BT82" s="31"/>
      <c r="BU82" s="31">
        <f t="shared" si="302"/>
        <v>37800</v>
      </c>
      <c r="BV82" s="31">
        <f t="shared" si="303"/>
        <v>0</v>
      </c>
      <c r="BW82" s="31">
        <f t="shared" si="304"/>
        <v>0</v>
      </c>
      <c r="BX82" s="31">
        <f t="shared" si="305"/>
        <v>0</v>
      </c>
      <c r="BY82" s="31">
        <f t="shared" si="306"/>
        <v>0</v>
      </c>
      <c r="BZ82" s="31">
        <f t="shared" si="307"/>
        <v>0</v>
      </c>
      <c r="CB82" s="38" t="b">
        <f t="shared" si="313"/>
        <v>1</v>
      </c>
      <c r="CC82" s="38" t="b">
        <f t="shared" si="314"/>
        <v>1</v>
      </c>
      <c r="CD82" s="42">
        <f t="shared" si="315"/>
        <v>0</v>
      </c>
    </row>
    <row r="83" spans="2:82" x14ac:dyDescent="0.25">
      <c r="B83" s="20" t="str">
        <f t="shared" si="381"/>
        <v>4 очередь строительства:</v>
      </c>
      <c r="C83" s="12"/>
      <c r="D83" s="31">
        <f t="shared" ref="D83:E83" si="384">AH11</f>
        <v>0</v>
      </c>
      <c r="E83" s="31">
        <f t="shared" si="384"/>
        <v>0</v>
      </c>
      <c r="F83" s="31">
        <f t="shared" si="319"/>
        <v>0</v>
      </c>
      <c r="G83" s="31">
        <f t="shared" si="320"/>
        <v>0</v>
      </c>
      <c r="H83" s="31">
        <f t="shared" si="321"/>
        <v>0</v>
      </c>
      <c r="I83" s="31">
        <f t="shared" si="322"/>
        <v>0</v>
      </c>
      <c r="J83" s="31">
        <f t="shared" si="323"/>
        <v>0</v>
      </c>
      <c r="K83" s="31">
        <f t="shared" si="324"/>
        <v>0</v>
      </c>
      <c r="L83" s="31">
        <f t="shared" si="325"/>
        <v>0</v>
      </c>
      <c r="M83" s="31">
        <f t="shared" si="326"/>
        <v>0</v>
      </c>
      <c r="N83" s="31">
        <f t="shared" si="327"/>
        <v>0</v>
      </c>
      <c r="O83" s="31">
        <f t="shared" si="328"/>
        <v>0</v>
      </c>
      <c r="P83" s="31">
        <f t="shared" si="329"/>
        <v>0</v>
      </c>
      <c r="Q83" s="31">
        <f t="shared" si="330"/>
        <v>0</v>
      </c>
      <c r="R83" s="31">
        <f t="shared" si="331"/>
        <v>0</v>
      </c>
      <c r="S83" s="31">
        <f t="shared" si="332"/>
        <v>0</v>
      </c>
      <c r="T83" s="31">
        <f t="shared" si="333"/>
        <v>0</v>
      </c>
      <c r="U83" s="31">
        <f t="shared" si="334"/>
        <v>0</v>
      </c>
      <c r="V83" s="31">
        <f t="shared" si="335"/>
        <v>0</v>
      </c>
      <c r="W83" s="31">
        <f t="shared" si="336"/>
        <v>0</v>
      </c>
      <c r="X83" s="31">
        <f t="shared" si="337"/>
        <v>0</v>
      </c>
      <c r="Y83" s="31">
        <f t="shared" si="338"/>
        <v>0</v>
      </c>
      <c r="Z83" s="31">
        <f t="shared" si="339"/>
        <v>0</v>
      </c>
      <c r="AA83" s="31">
        <f t="shared" si="340"/>
        <v>0</v>
      </c>
      <c r="AB83" s="31">
        <f t="shared" si="341"/>
        <v>0</v>
      </c>
      <c r="AC83" s="31">
        <f t="shared" si="342"/>
        <v>0</v>
      </c>
      <c r="AD83" s="31">
        <f t="shared" si="343"/>
        <v>0</v>
      </c>
      <c r="AE83" s="31">
        <f t="shared" si="344"/>
        <v>0</v>
      </c>
      <c r="AF83" s="31">
        <f t="shared" si="345"/>
        <v>0</v>
      </c>
      <c r="AG83" s="31">
        <f t="shared" si="346"/>
        <v>0</v>
      </c>
      <c r="AH83" s="31">
        <f t="shared" si="347"/>
        <v>0</v>
      </c>
      <c r="AI83" s="31">
        <f t="shared" si="348"/>
        <v>0</v>
      </c>
      <c r="AJ83" s="31">
        <f t="shared" si="349"/>
        <v>0</v>
      </c>
      <c r="AK83" s="31">
        <f t="shared" si="350"/>
        <v>0</v>
      </c>
      <c r="AL83" s="31">
        <f t="shared" si="351"/>
        <v>0</v>
      </c>
      <c r="AM83" s="31">
        <f t="shared" si="352"/>
        <v>0</v>
      </c>
      <c r="AN83" s="31">
        <f t="shared" si="353"/>
        <v>0</v>
      </c>
      <c r="AO83" s="31">
        <f t="shared" si="354"/>
        <v>0</v>
      </c>
      <c r="AP83" s="31">
        <f t="shared" si="355"/>
        <v>0</v>
      </c>
      <c r="AQ83" s="31">
        <f t="shared" si="356"/>
        <v>0</v>
      </c>
      <c r="AR83" s="31">
        <f t="shared" si="357"/>
        <v>0</v>
      </c>
      <c r="AS83" s="31">
        <f t="shared" si="358"/>
        <v>0</v>
      </c>
      <c r="AT83" s="31">
        <f t="shared" si="359"/>
        <v>0</v>
      </c>
      <c r="AU83" s="31">
        <f t="shared" si="360"/>
        <v>0</v>
      </c>
      <c r="AV83" s="31">
        <f t="shared" si="361"/>
        <v>0</v>
      </c>
      <c r="AW83" s="31">
        <f t="shared" si="362"/>
        <v>0</v>
      </c>
      <c r="AX83" s="31">
        <f t="shared" si="363"/>
        <v>0</v>
      </c>
      <c r="AY83" s="31">
        <f t="shared" si="364"/>
        <v>0</v>
      </c>
      <c r="AZ83" s="31">
        <f t="shared" si="365"/>
        <v>0</v>
      </c>
      <c r="BA83" s="31">
        <f t="shared" si="366"/>
        <v>0</v>
      </c>
      <c r="BB83" s="31">
        <f t="shared" si="367"/>
        <v>0</v>
      </c>
      <c r="BC83" s="31">
        <f t="shared" si="368"/>
        <v>0</v>
      </c>
      <c r="BD83" s="31">
        <f t="shared" si="369"/>
        <v>0</v>
      </c>
      <c r="BE83" s="31">
        <f t="shared" si="370"/>
        <v>0</v>
      </c>
      <c r="BF83" s="31">
        <f t="shared" si="371"/>
        <v>0</v>
      </c>
      <c r="BG83" s="31">
        <f t="shared" si="372"/>
        <v>0</v>
      </c>
      <c r="BH83" s="31">
        <f t="shared" si="373"/>
        <v>0</v>
      </c>
      <c r="BI83" s="31">
        <f t="shared" si="374"/>
        <v>0</v>
      </c>
      <c r="BJ83" s="31">
        <f t="shared" si="375"/>
        <v>0</v>
      </c>
      <c r="BK83" s="31">
        <f t="shared" si="376"/>
        <v>0</v>
      </c>
      <c r="BL83" s="31">
        <f t="shared" si="377"/>
        <v>0</v>
      </c>
      <c r="BM83" s="33">
        <f t="shared" si="378"/>
        <v>0</v>
      </c>
      <c r="BN83" s="34"/>
      <c r="BO83" s="31">
        <f t="shared" si="308"/>
        <v>0</v>
      </c>
      <c r="BP83" s="31">
        <f t="shared" si="309"/>
        <v>0</v>
      </c>
      <c r="BQ83" s="31">
        <f t="shared" si="310"/>
        <v>0</v>
      </c>
      <c r="BR83" s="31">
        <f t="shared" si="311"/>
        <v>0</v>
      </c>
      <c r="BS83" s="31">
        <f t="shared" si="312"/>
        <v>0</v>
      </c>
      <c r="BT83" s="31"/>
      <c r="BU83" s="31">
        <f t="shared" si="302"/>
        <v>0</v>
      </c>
      <c r="BV83" s="31">
        <f t="shared" si="303"/>
        <v>0</v>
      </c>
      <c r="BW83" s="31">
        <f t="shared" si="304"/>
        <v>0</v>
      </c>
      <c r="BX83" s="31">
        <f t="shared" si="305"/>
        <v>0</v>
      </c>
      <c r="BY83" s="31">
        <f t="shared" si="306"/>
        <v>0</v>
      </c>
      <c r="BZ83" s="31">
        <f t="shared" si="307"/>
        <v>0</v>
      </c>
      <c r="CB83" s="38" t="b">
        <f t="shared" si="313"/>
        <v>1</v>
      </c>
      <c r="CC83" s="38" t="b">
        <f t="shared" si="314"/>
        <v>1</v>
      </c>
      <c r="CD83" s="42">
        <f t="shared" si="315"/>
        <v>0</v>
      </c>
    </row>
    <row r="84" spans="2:82" x14ac:dyDescent="0.25">
      <c r="B84" s="20" t="str">
        <f t="shared" si="381"/>
        <v>5 очередь строительства:</v>
      </c>
      <c r="C84" s="12"/>
      <c r="D84" s="31">
        <f t="shared" ref="D84:E84" si="385">AH12</f>
        <v>0</v>
      </c>
      <c r="E84" s="31">
        <f t="shared" si="385"/>
        <v>0</v>
      </c>
      <c r="F84" s="31">
        <f t="shared" si="319"/>
        <v>0</v>
      </c>
      <c r="G84" s="31">
        <f t="shared" si="320"/>
        <v>0</v>
      </c>
      <c r="H84" s="31">
        <f t="shared" si="321"/>
        <v>0</v>
      </c>
      <c r="I84" s="31">
        <f t="shared" si="322"/>
        <v>0</v>
      </c>
      <c r="J84" s="31">
        <f t="shared" si="323"/>
        <v>0</v>
      </c>
      <c r="K84" s="31">
        <f t="shared" si="324"/>
        <v>0</v>
      </c>
      <c r="L84" s="31">
        <f t="shared" si="325"/>
        <v>0</v>
      </c>
      <c r="M84" s="31">
        <f t="shared" si="326"/>
        <v>0</v>
      </c>
      <c r="N84" s="31">
        <f t="shared" si="327"/>
        <v>0</v>
      </c>
      <c r="O84" s="31">
        <f t="shared" si="328"/>
        <v>0</v>
      </c>
      <c r="P84" s="31">
        <f t="shared" si="329"/>
        <v>0</v>
      </c>
      <c r="Q84" s="31">
        <f t="shared" si="330"/>
        <v>0</v>
      </c>
      <c r="R84" s="31">
        <f t="shared" si="331"/>
        <v>0</v>
      </c>
      <c r="S84" s="31">
        <f t="shared" si="332"/>
        <v>0</v>
      </c>
      <c r="T84" s="31">
        <f t="shared" si="333"/>
        <v>0</v>
      </c>
      <c r="U84" s="31">
        <f t="shared" si="334"/>
        <v>0</v>
      </c>
      <c r="V84" s="31">
        <f t="shared" si="335"/>
        <v>0</v>
      </c>
      <c r="W84" s="31">
        <f t="shared" si="336"/>
        <v>0</v>
      </c>
      <c r="X84" s="31">
        <f t="shared" si="337"/>
        <v>0</v>
      </c>
      <c r="Y84" s="31">
        <f t="shared" si="338"/>
        <v>0</v>
      </c>
      <c r="Z84" s="31">
        <f t="shared" si="339"/>
        <v>0</v>
      </c>
      <c r="AA84" s="31">
        <f t="shared" si="340"/>
        <v>0</v>
      </c>
      <c r="AB84" s="31">
        <f t="shared" si="341"/>
        <v>0</v>
      </c>
      <c r="AC84" s="31">
        <f t="shared" si="342"/>
        <v>0</v>
      </c>
      <c r="AD84" s="31">
        <f t="shared" si="343"/>
        <v>0</v>
      </c>
      <c r="AE84" s="31">
        <f t="shared" si="344"/>
        <v>0</v>
      </c>
      <c r="AF84" s="31">
        <f t="shared" si="345"/>
        <v>0</v>
      </c>
      <c r="AG84" s="31">
        <f t="shared" si="346"/>
        <v>0</v>
      </c>
      <c r="AH84" s="31">
        <f t="shared" si="347"/>
        <v>0</v>
      </c>
      <c r="AI84" s="31">
        <f t="shared" si="348"/>
        <v>0</v>
      </c>
      <c r="AJ84" s="31">
        <f t="shared" si="349"/>
        <v>0</v>
      </c>
      <c r="AK84" s="31">
        <f t="shared" si="350"/>
        <v>0</v>
      </c>
      <c r="AL84" s="31">
        <f t="shared" si="351"/>
        <v>0</v>
      </c>
      <c r="AM84" s="31">
        <f t="shared" si="352"/>
        <v>0</v>
      </c>
      <c r="AN84" s="31">
        <f t="shared" si="353"/>
        <v>0</v>
      </c>
      <c r="AO84" s="31">
        <f t="shared" si="354"/>
        <v>0</v>
      </c>
      <c r="AP84" s="31">
        <f t="shared" si="355"/>
        <v>0</v>
      </c>
      <c r="AQ84" s="31">
        <f t="shared" si="356"/>
        <v>0</v>
      </c>
      <c r="AR84" s="31">
        <f t="shared" si="357"/>
        <v>0</v>
      </c>
      <c r="AS84" s="31">
        <f t="shared" si="358"/>
        <v>0</v>
      </c>
      <c r="AT84" s="31">
        <f t="shared" si="359"/>
        <v>0</v>
      </c>
      <c r="AU84" s="31">
        <f t="shared" si="360"/>
        <v>0</v>
      </c>
      <c r="AV84" s="31">
        <f t="shared" si="361"/>
        <v>0</v>
      </c>
      <c r="AW84" s="31">
        <f t="shared" si="362"/>
        <v>0</v>
      </c>
      <c r="AX84" s="31">
        <f t="shared" si="363"/>
        <v>0</v>
      </c>
      <c r="AY84" s="31">
        <f t="shared" si="364"/>
        <v>0</v>
      </c>
      <c r="AZ84" s="31">
        <f t="shared" si="365"/>
        <v>0</v>
      </c>
      <c r="BA84" s="31">
        <f t="shared" si="366"/>
        <v>0</v>
      </c>
      <c r="BB84" s="31">
        <f t="shared" si="367"/>
        <v>0</v>
      </c>
      <c r="BC84" s="31">
        <f t="shared" si="368"/>
        <v>0</v>
      </c>
      <c r="BD84" s="31">
        <f t="shared" si="369"/>
        <v>0</v>
      </c>
      <c r="BE84" s="31">
        <f t="shared" si="370"/>
        <v>0</v>
      </c>
      <c r="BF84" s="31">
        <f t="shared" si="371"/>
        <v>0</v>
      </c>
      <c r="BG84" s="31">
        <f t="shared" si="372"/>
        <v>0</v>
      </c>
      <c r="BH84" s="31">
        <f t="shared" si="373"/>
        <v>0</v>
      </c>
      <c r="BI84" s="31">
        <f t="shared" si="374"/>
        <v>0</v>
      </c>
      <c r="BJ84" s="31">
        <f t="shared" si="375"/>
        <v>0</v>
      </c>
      <c r="BK84" s="31">
        <f t="shared" si="376"/>
        <v>0</v>
      </c>
      <c r="BL84" s="31">
        <f t="shared" si="377"/>
        <v>0</v>
      </c>
      <c r="BM84" s="33">
        <f t="shared" si="378"/>
        <v>0</v>
      </c>
      <c r="BN84" s="34"/>
      <c r="BO84" s="31">
        <f t="shared" si="308"/>
        <v>0</v>
      </c>
      <c r="BP84" s="31">
        <f t="shared" si="309"/>
        <v>0</v>
      </c>
      <c r="BQ84" s="31">
        <f t="shared" si="310"/>
        <v>0</v>
      </c>
      <c r="BR84" s="31">
        <f t="shared" si="311"/>
        <v>0</v>
      </c>
      <c r="BS84" s="31">
        <f t="shared" si="312"/>
        <v>0</v>
      </c>
      <c r="BT84" s="31"/>
      <c r="BU84" s="31">
        <f t="shared" si="302"/>
        <v>0</v>
      </c>
      <c r="BV84" s="31">
        <f t="shared" si="303"/>
        <v>0</v>
      </c>
      <c r="BW84" s="31">
        <f t="shared" si="304"/>
        <v>0</v>
      </c>
      <c r="BX84" s="31">
        <f t="shared" si="305"/>
        <v>0</v>
      </c>
      <c r="BY84" s="31">
        <f t="shared" si="306"/>
        <v>0</v>
      </c>
      <c r="BZ84" s="31">
        <f t="shared" si="307"/>
        <v>0</v>
      </c>
      <c r="CB84" s="38" t="b">
        <f t="shared" si="313"/>
        <v>1</v>
      </c>
      <c r="CC84" s="38" t="b">
        <f t="shared" si="314"/>
        <v>1</v>
      </c>
      <c r="CD84" s="42">
        <f t="shared" si="315"/>
        <v>0</v>
      </c>
    </row>
    <row r="85" spans="2:82" x14ac:dyDescent="0.25">
      <c r="B85" s="20" t="str">
        <f t="shared" si="381"/>
        <v>6 очередь строительства:</v>
      </c>
      <c r="C85" s="12"/>
      <c r="D85" s="31">
        <f t="shared" ref="D85:E85" si="386">AH13</f>
        <v>0</v>
      </c>
      <c r="E85" s="31">
        <f t="shared" si="386"/>
        <v>0</v>
      </c>
      <c r="F85" s="31">
        <f t="shared" si="319"/>
        <v>0</v>
      </c>
      <c r="G85" s="31">
        <f t="shared" si="320"/>
        <v>0</v>
      </c>
      <c r="H85" s="31">
        <f t="shared" si="321"/>
        <v>0</v>
      </c>
      <c r="I85" s="31">
        <f t="shared" si="322"/>
        <v>0</v>
      </c>
      <c r="J85" s="31">
        <f t="shared" si="323"/>
        <v>0</v>
      </c>
      <c r="K85" s="31">
        <f t="shared" si="324"/>
        <v>0</v>
      </c>
      <c r="L85" s="31">
        <f t="shared" si="325"/>
        <v>0</v>
      </c>
      <c r="M85" s="31">
        <f t="shared" si="326"/>
        <v>0</v>
      </c>
      <c r="N85" s="31">
        <f t="shared" si="327"/>
        <v>0</v>
      </c>
      <c r="O85" s="31">
        <f t="shared" si="328"/>
        <v>0</v>
      </c>
      <c r="P85" s="31">
        <f t="shared" si="329"/>
        <v>0</v>
      </c>
      <c r="Q85" s="31">
        <f t="shared" si="330"/>
        <v>0</v>
      </c>
      <c r="R85" s="31">
        <f t="shared" si="331"/>
        <v>0</v>
      </c>
      <c r="S85" s="31">
        <f t="shared" si="332"/>
        <v>0</v>
      </c>
      <c r="T85" s="31">
        <f t="shared" si="333"/>
        <v>0</v>
      </c>
      <c r="U85" s="31">
        <f t="shared" si="334"/>
        <v>0</v>
      </c>
      <c r="V85" s="31">
        <f t="shared" si="335"/>
        <v>0</v>
      </c>
      <c r="W85" s="31">
        <f t="shared" si="336"/>
        <v>0</v>
      </c>
      <c r="X85" s="31">
        <f t="shared" si="337"/>
        <v>0</v>
      </c>
      <c r="Y85" s="31">
        <f t="shared" si="338"/>
        <v>0</v>
      </c>
      <c r="Z85" s="31">
        <f t="shared" si="339"/>
        <v>0</v>
      </c>
      <c r="AA85" s="31">
        <f t="shared" si="340"/>
        <v>0</v>
      </c>
      <c r="AB85" s="31">
        <f t="shared" si="341"/>
        <v>0</v>
      </c>
      <c r="AC85" s="31">
        <f t="shared" si="342"/>
        <v>0</v>
      </c>
      <c r="AD85" s="31">
        <f t="shared" si="343"/>
        <v>0</v>
      </c>
      <c r="AE85" s="31">
        <f t="shared" si="344"/>
        <v>0</v>
      </c>
      <c r="AF85" s="31">
        <f t="shared" si="345"/>
        <v>0</v>
      </c>
      <c r="AG85" s="31">
        <f t="shared" si="346"/>
        <v>0</v>
      </c>
      <c r="AH85" s="31">
        <f t="shared" si="347"/>
        <v>0</v>
      </c>
      <c r="AI85" s="31">
        <f t="shared" si="348"/>
        <v>0</v>
      </c>
      <c r="AJ85" s="31">
        <f t="shared" si="349"/>
        <v>0</v>
      </c>
      <c r="AK85" s="31">
        <f t="shared" si="350"/>
        <v>0</v>
      </c>
      <c r="AL85" s="31">
        <f t="shared" si="351"/>
        <v>0</v>
      </c>
      <c r="AM85" s="31">
        <f t="shared" si="352"/>
        <v>0</v>
      </c>
      <c r="AN85" s="31">
        <f t="shared" si="353"/>
        <v>0</v>
      </c>
      <c r="AO85" s="31">
        <f t="shared" si="354"/>
        <v>0</v>
      </c>
      <c r="AP85" s="31">
        <f t="shared" si="355"/>
        <v>0</v>
      </c>
      <c r="AQ85" s="31">
        <f t="shared" si="356"/>
        <v>0</v>
      </c>
      <c r="AR85" s="31">
        <f t="shared" si="357"/>
        <v>0</v>
      </c>
      <c r="AS85" s="31">
        <f t="shared" si="358"/>
        <v>0</v>
      </c>
      <c r="AT85" s="31">
        <f t="shared" si="359"/>
        <v>0</v>
      </c>
      <c r="AU85" s="31">
        <f t="shared" si="360"/>
        <v>0</v>
      </c>
      <c r="AV85" s="31">
        <f t="shared" si="361"/>
        <v>0</v>
      </c>
      <c r="AW85" s="31">
        <f t="shared" si="362"/>
        <v>0</v>
      </c>
      <c r="AX85" s="31">
        <f t="shared" si="363"/>
        <v>0</v>
      </c>
      <c r="AY85" s="31">
        <f t="shared" si="364"/>
        <v>0</v>
      </c>
      <c r="AZ85" s="31">
        <f t="shared" si="365"/>
        <v>0</v>
      </c>
      <c r="BA85" s="31">
        <f t="shared" si="366"/>
        <v>0</v>
      </c>
      <c r="BB85" s="31">
        <f t="shared" si="367"/>
        <v>0</v>
      </c>
      <c r="BC85" s="31">
        <f t="shared" si="368"/>
        <v>0</v>
      </c>
      <c r="BD85" s="31">
        <f t="shared" si="369"/>
        <v>0</v>
      </c>
      <c r="BE85" s="31">
        <f t="shared" si="370"/>
        <v>0</v>
      </c>
      <c r="BF85" s="31">
        <f t="shared" si="371"/>
        <v>0</v>
      </c>
      <c r="BG85" s="31">
        <f t="shared" si="372"/>
        <v>0</v>
      </c>
      <c r="BH85" s="31">
        <f t="shared" si="373"/>
        <v>0</v>
      </c>
      <c r="BI85" s="31">
        <f t="shared" si="374"/>
        <v>0</v>
      </c>
      <c r="BJ85" s="31">
        <f t="shared" si="375"/>
        <v>0</v>
      </c>
      <c r="BK85" s="31">
        <f t="shared" si="376"/>
        <v>0</v>
      </c>
      <c r="BL85" s="31">
        <f t="shared" si="377"/>
        <v>0</v>
      </c>
      <c r="BM85" s="33">
        <f t="shared" si="378"/>
        <v>0</v>
      </c>
      <c r="BN85" s="34"/>
      <c r="BO85" s="31">
        <f t="shared" si="308"/>
        <v>0</v>
      </c>
      <c r="BP85" s="31">
        <f t="shared" si="309"/>
        <v>0</v>
      </c>
      <c r="BQ85" s="31">
        <f t="shared" si="310"/>
        <v>0</v>
      </c>
      <c r="BR85" s="31">
        <f t="shared" si="311"/>
        <v>0</v>
      </c>
      <c r="BS85" s="31">
        <f t="shared" si="312"/>
        <v>0</v>
      </c>
      <c r="BT85" s="31"/>
      <c r="BU85" s="31">
        <f t="shared" si="302"/>
        <v>0</v>
      </c>
      <c r="BV85" s="31">
        <f t="shared" si="303"/>
        <v>0</v>
      </c>
      <c r="BW85" s="31">
        <f t="shared" si="304"/>
        <v>0</v>
      </c>
      <c r="BX85" s="31">
        <f t="shared" si="305"/>
        <v>0</v>
      </c>
      <c r="BY85" s="31">
        <f t="shared" si="306"/>
        <v>0</v>
      </c>
      <c r="BZ85" s="31">
        <f t="shared" si="307"/>
        <v>0</v>
      </c>
      <c r="CB85" s="38" t="b">
        <f t="shared" si="313"/>
        <v>1</v>
      </c>
      <c r="CC85" s="38" t="b">
        <f t="shared" si="314"/>
        <v>1</v>
      </c>
      <c r="CD85" s="42">
        <f t="shared" si="315"/>
        <v>0</v>
      </c>
    </row>
    <row r="86" spans="2:82" x14ac:dyDescent="0.25">
      <c r="B86" s="20" t="str">
        <f t="shared" si="381"/>
        <v>7 очередь строительства:</v>
      </c>
      <c r="C86" s="12"/>
      <c r="D86" s="31">
        <f t="shared" ref="D86:E86" si="387">AH14</f>
        <v>0</v>
      </c>
      <c r="E86" s="31">
        <f t="shared" si="387"/>
        <v>0</v>
      </c>
      <c r="F86" s="31">
        <f t="shared" si="319"/>
        <v>0</v>
      </c>
      <c r="G86" s="31">
        <f t="shared" si="320"/>
        <v>0</v>
      </c>
      <c r="H86" s="31">
        <f t="shared" si="321"/>
        <v>0</v>
      </c>
      <c r="I86" s="31">
        <f t="shared" si="322"/>
        <v>0</v>
      </c>
      <c r="J86" s="31">
        <f t="shared" si="323"/>
        <v>0</v>
      </c>
      <c r="K86" s="31">
        <f t="shared" si="324"/>
        <v>0</v>
      </c>
      <c r="L86" s="31">
        <f t="shared" si="325"/>
        <v>0</v>
      </c>
      <c r="M86" s="31">
        <f t="shared" si="326"/>
        <v>0</v>
      </c>
      <c r="N86" s="31">
        <f t="shared" si="327"/>
        <v>0</v>
      </c>
      <c r="O86" s="31">
        <f t="shared" si="328"/>
        <v>0</v>
      </c>
      <c r="P86" s="31">
        <f t="shared" si="329"/>
        <v>0</v>
      </c>
      <c r="Q86" s="31">
        <f t="shared" si="330"/>
        <v>0</v>
      </c>
      <c r="R86" s="31">
        <f t="shared" si="331"/>
        <v>0</v>
      </c>
      <c r="S86" s="31">
        <f t="shared" si="332"/>
        <v>0</v>
      </c>
      <c r="T86" s="31">
        <f t="shared" si="333"/>
        <v>0</v>
      </c>
      <c r="U86" s="31">
        <f t="shared" si="334"/>
        <v>0</v>
      </c>
      <c r="V86" s="31">
        <f t="shared" si="335"/>
        <v>0</v>
      </c>
      <c r="W86" s="31">
        <f t="shared" si="336"/>
        <v>0</v>
      </c>
      <c r="X86" s="31">
        <f t="shared" si="337"/>
        <v>0</v>
      </c>
      <c r="Y86" s="31">
        <f t="shared" si="338"/>
        <v>0</v>
      </c>
      <c r="Z86" s="31">
        <f t="shared" si="339"/>
        <v>0</v>
      </c>
      <c r="AA86" s="31">
        <f t="shared" si="340"/>
        <v>0</v>
      </c>
      <c r="AB86" s="31">
        <f t="shared" si="341"/>
        <v>0</v>
      </c>
      <c r="AC86" s="31">
        <f t="shared" si="342"/>
        <v>0</v>
      </c>
      <c r="AD86" s="31">
        <f t="shared" si="343"/>
        <v>0</v>
      </c>
      <c r="AE86" s="31">
        <f t="shared" si="344"/>
        <v>0</v>
      </c>
      <c r="AF86" s="31">
        <f t="shared" si="345"/>
        <v>0</v>
      </c>
      <c r="AG86" s="31">
        <f t="shared" si="346"/>
        <v>0</v>
      </c>
      <c r="AH86" s="31">
        <f t="shared" si="347"/>
        <v>0</v>
      </c>
      <c r="AI86" s="31">
        <f t="shared" si="348"/>
        <v>0</v>
      </c>
      <c r="AJ86" s="31">
        <f t="shared" si="349"/>
        <v>0</v>
      </c>
      <c r="AK86" s="31">
        <f t="shared" si="350"/>
        <v>0</v>
      </c>
      <c r="AL86" s="31">
        <f t="shared" si="351"/>
        <v>0</v>
      </c>
      <c r="AM86" s="31">
        <f t="shared" si="352"/>
        <v>0</v>
      </c>
      <c r="AN86" s="31">
        <f t="shared" si="353"/>
        <v>0</v>
      </c>
      <c r="AO86" s="31">
        <f t="shared" si="354"/>
        <v>0</v>
      </c>
      <c r="AP86" s="31">
        <f t="shared" si="355"/>
        <v>0</v>
      </c>
      <c r="AQ86" s="31">
        <f t="shared" si="356"/>
        <v>0</v>
      </c>
      <c r="AR86" s="31">
        <f t="shared" si="357"/>
        <v>0</v>
      </c>
      <c r="AS86" s="31">
        <f t="shared" si="358"/>
        <v>0</v>
      </c>
      <c r="AT86" s="31">
        <f t="shared" si="359"/>
        <v>0</v>
      </c>
      <c r="AU86" s="31">
        <f t="shared" si="360"/>
        <v>0</v>
      </c>
      <c r="AV86" s="31">
        <f t="shared" si="361"/>
        <v>0</v>
      </c>
      <c r="AW86" s="31">
        <f t="shared" si="362"/>
        <v>0</v>
      </c>
      <c r="AX86" s="31">
        <f t="shared" si="363"/>
        <v>0</v>
      </c>
      <c r="AY86" s="31">
        <f t="shared" si="364"/>
        <v>0</v>
      </c>
      <c r="AZ86" s="31">
        <f t="shared" si="365"/>
        <v>0</v>
      </c>
      <c r="BA86" s="31">
        <f t="shared" si="366"/>
        <v>0</v>
      </c>
      <c r="BB86" s="31">
        <f t="shared" si="367"/>
        <v>0</v>
      </c>
      <c r="BC86" s="31">
        <f t="shared" si="368"/>
        <v>0</v>
      </c>
      <c r="BD86" s="31">
        <f t="shared" si="369"/>
        <v>0</v>
      </c>
      <c r="BE86" s="31">
        <f t="shared" si="370"/>
        <v>0</v>
      </c>
      <c r="BF86" s="31">
        <f t="shared" si="371"/>
        <v>0</v>
      </c>
      <c r="BG86" s="31">
        <f t="shared" si="372"/>
        <v>0</v>
      </c>
      <c r="BH86" s="31">
        <f t="shared" si="373"/>
        <v>0</v>
      </c>
      <c r="BI86" s="31">
        <f t="shared" si="374"/>
        <v>0</v>
      </c>
      <c r="BJ86" s="31">
        <f t="shared" si="375"/>
        <v>0</v>
      </c>
      <c r="BK86" s="31">
        <f t="shared" si="376"/>
        <v>0</v>
      </c>
      <c r="BL86" s="31">
        <f t="shared" si="377"/>
        <v>0</v>
      </c>
      <c r="BM86" s="33">
        <f t="shared" si="378"/>
        <v>0</v>
      </c>
      <c r="BN86" s="34"/>
      <c r="BO86" s="31">
        <f t="shared" si="308"/>
        <v>0</v>
      </c>
      <c r="BP86" s="31">
        <f t="shared" si="309"/>
        <v>0</v>
      </c>
      <c r="BQ86" s="31">
        <f t="shared" si="310"/>
        <v>0</v>
      </c>
      <c r="BR86" s="31">
        <f t="shared" si="311"/>
        <v>0</v>
      </c>
      <c r="BS86" s="31">
        <f t="shared" si="312"/>
        <v>0</v>
      </c>
      <c r="BT86" s="31"/>
      <c r="BU86" s="31">
        <f t="shared" si="302"/>
        <v>0</v>
      </c>
      <c r="BV86" s="31">
        <f t="shared" si="303"/>
        <v>0</v>
      </c>
      <c r="BW86" s="31">
        <f t="shared" si="304"/>
        <v>0</v>
      </c>
      <c r="BX86" s="31">
        <f t="shared" si="305"/>
        <v>0</v>
      </c>
      <c r="BY86" s="31">
        <f t="shared" si="306"/>
        <v>0</v>
      </c>
      <c r="BZ86" s="31">
        <f t="shared" si="307"/>
        <v>0</v>
      </c>
      <c r="CB86" s="38" t="b">
        <f t="shared" si="313"/>
        <v>1</v>
      </c>
      <c r="CC86" s="38" t="b">
        <f t="shared" si="314"/>
        <v>1</v>
      </c>
      <c r="CD86" s="42">
        <f t="shared" si="315"/>
        <v>0</v>
      </c>
    </row>
    <row r="87" spans="2:82" x14ac:dyDescent="0.25">
      <c r="B87" s="20" t="str">
        <f t="shared" si="381"/>
        <v>8 очередь строительства:</v>
      </c>
      <c r="C87" s="12"/>
      <c r="D87" s="31">
        <f t="shared" ref="D87:E87" si="388">AH15</f>
        <v>0</v>
      </c>
      <c r="E87" s="31">
        <f t="shared" si="388"/>
        <v>0</v>
      </c>
      <c r="F87" s="31">
        <f t="shared" si="319"/>
        <v>0</v>
      </c>
      <c r="G87" s="31">
        <f t="shared" si="320"/>
        <v>0</v>
      </c>
      <c r="H87" s="31">
        <f t="shared" si="321"/>
        <v>0</v>
      </c>
      <c r="I87" s="31">
        <f t="shared" si="322"/>
        <v>0</v>
      </c>
      <c r="J87" s="31">
        <f t="shared" si="323"/>
        <v>0</v>
      </c>
      <c r="K87" s="31">
        <f t="shared" si="324"/>
        <v>0</v>
      </c>
      <c r="L87" s="31">
        <f t="shared" si="325"/>
        <v>0</v>
      </c>
      <c r="M87" s="31">
        <f t="shared" si="326"/>
        <v>0</v>
      </c>
      <c r="N87" s="31">
        <f t="shared" si="327"/>
        <v>0</v>
      </c>
      <c r="O87" s="31">
        <f t="shared" si="328"/>
        <v>0</v>
      </c>
      <c r="P87" s="31">
        <f t="shared" si="329"/>
        <v>0</v>
      </c>
      <c r="Q87" s="31">
        <f t="shared" si="330"/>
        <v>0</v>
      </c>
      <c r="R87" s="31">
        <f t="shared" si="331"/>
        <v>0</v>
      </c>
      <c r="S87" s="31">
        <f t="shared" si="332"/>
        <v>0</v>
      </c>
      <c r="T87" s="31">
        <f t="shared" si="333"/>
        <v>0</v>
      </c>
      <c r="U87" s="31">
        <f t="shared" si="334"/>
        <v>0</v>
      </c>
      <c r="V87" s="31">
        <f t="shared" si="335"/>
        <v>0</v>
      </c>
      <c r="W87" s="31">
        <f t="shared" si="336"/>
        <v>0</v>
      </c>
      <c r="X87" s="31">
        <f t="shared" si="337"/>
        <v>0</v>
      </c>
      <c r="Y87" s="31">
        <f t="shared" si="338"/>
        <v>0</v>
      </c>
      <c r="Z87" s="31">
        <f t="shared" si="339"/>
        <v>0</v>
      </c>
      <c r="AA87" s="31">
        <f t="shared" si="340"/>
        <v>0</v>
      </c>
      <c r="AB87" s="31">
        <f t="shared" si="341"/>
        <v>0</v>
      </c>
      <c r="AC87" s="31">
        <f t="shared" si="342"/>
        <v>0</v>
      </c>
      <c r="AD87" s="31">
        <f t="shared" si="343"/>
        <v>0</v>
      </c>
      <c r="AE87" s="31">
        <f t="shared" si="344"/>
        <v>0</v>
      </c>
      <c r="AF87" s="31">
        <f t="shared" si="345"/>
        <v>0</v>
      </c>
      <c r="AG87" s="31">
        <f t="shared" si="346"/>
        <v>0</v>
      </c>
      <c r="AH87" s="31">
        <f t="shared" si="347"/>
        <v>0</v>
      </c>
      <c r="AI87" s="31">
        <f t="shared" si="348"/>
        <v>0</v>
      </c>
      <c r="AJ87" s="31">
        <f t="shared" si="349"/>
        <v>0</v>
      </c>
      <c r="AK87" s="31">
        <f t="shared" si="350"/>
        <v>0</v>
      </c>
      <c r="AL87" s="31">
        <f t="shared" si="351"/>
        <v>0</v>
      </c>
      <c r="AM87" s="31">
        <f t="shared" si="352"/>
        <v>0</v>
      </c>
      <c r="AN87" s="31">
        <f t="shared" si="353"/>
        <v>0</v>
      </c>
      <c r="AO87" s="31">
        <f t="shared" si="354"/>
        <v>0</v>
      </c>
      <c r="AP87" s="31">
        <f t="shared" si="355"/>
        <v>0</v>
      </c>
      <c r="AQ87" s="31">
        <f t="shared" si="356"/>
        <v>0</v>
      </c>
      <c r="AR87" s="31">
        <f t="shared" si="357"/>
        <v>0</v>
      </c>
      <c r="AS87" s="31">
        <f t="shared" si="358"/>
        <v>0</v>
      </c>
      <c r="AT87" s="31">
        <f t="shared" si="359"/>
        <v>0</v>
      </c>
      <c r="AU87" s="31">
        <f t="shared" si="360"/>
        <v>0</v>
      </c>
      <c r="AV87" s="31">
        <f t="shared" si="361"/>
        <v>0</v>
      </c>
      <c r="AW87" s="31">
        <f t="shared" si="362"/>
        <v>0</v>
      </c>
      <c r="AX87" s="31">
        <f t="shared" si="363"/>
        <v>0</v>
      </c>
      <c r="AY87" s="31">
        <f t="shared" si="364"/>
        <v>0</v>
      </c>
      <c r="AZ87" s="31">
        <f t="shared" si="365"/>
        <v>0</v>
      </c>
      <c r="BA87" s="31">
        <f t="shared" si="366"/>
        <v>0</v>
      </c>
      <c r="BB87" s="31">
        <f t="shared" si="367"/>
        <v>0</v>
      </c>
      <c r="BC87" s="31">
        <f t="shared" si="368"/>
        <v>0</v>
      </c>
      <c r="BD87" s="31">
        <f t="shared" si="369"/>
        <v>0</v>
      </c>
      <c r="BE87" s="31">
        <f t="shared" si="370"/>
        <v>0</v>
      </c>
      <c r="BF87" s="31">
        <f t="shared" si="371"/>
        <v>0</v>
      </c>
      <c r="BG87" s="31">
        <f t="shared" si="372"/>
        <v>0</v>
      </c>
      <c r="BH87" s="31">
        <f t="shared" si="373"/>
        <v>0</v>
      </c>
      <c r="BI87" s="31">
        <f t="shared" si="374"/>
        <v>0</v>
      </c>
      <c r="BJ87" s="31">
        <f t="shared" si="375"/>
        <v>0</v>
      </c>
      <c r="BK87" s="31">
        <f t="shared" si="376"/>
        <v>0</v>
      </c>
      <c r="BL87" s="31">
        <f t="shared" si="377"/>
        <v>0</v>
      </c>
      <c r="BM87" s="33">
        <f t="shared" si="378"/>
        <v>0</v>
      </c>
      <c r="BN87" s="34"/>
      <c r="BO87" s="31">
        <f t="shared" si="308"/>
        <v>0</v>
      </c>
      <c r="BP87" s="31">
        <f t="shared" si="309"/>
        <v>0</v>
      </c>
      <c r="BQ87" s="31">
        <f t="shared" si="310"/>
        <v>0</v>
      </c>
      <c r="BR87" s="31">
        <f t="shared" si="311"/>
        <v>0</v>
      </c>
      <c r="BS87" s="31">
        <f t="shared" si="312"/>
        <v>0</v>
      </c>
      <c r="BT87" s="31"/>
      <c r="BU87" s="31">
        <f t="shared" si="302"/>
        <v>0</v>
      </c>
      <c r="BV87" s="31">
        <f t="shared" si="303"/>
        <v>0</v>
      </c>
      <c r="BW87" s="31">
        <f t="shared" si="304"/>
        <v>0</v>
      </c>
      <c r="BX87" s="31">
        <f t="shared" si="305"/>
        <v>0</v>
      </c>
      <c r="BY87" s="31">
        <f t="shared" si="306"/>
        <v>0</v>
      </c>
      <c r="BZ87" s="31">
        <f t="shared" si="307"/>
        <v>0</v>
      </c>
      <c r="CB87" s="38" t="b">
        <f t="shared" si="313"/>
        <v>1</v>
      </c>
      <c r="CC87" s="38" t="b">
        <f t="shared" si="314"/>
        <v>1</v>
      </c>
      <c r="CD87" s="42">
        <f t="shared" si="315"/>
        <v>0</v>
      </c>
    </row>
    <row r="88" spans="2:82" x14ac:dyDescent="0.25">
      <c r="B88" s="20" t="str">
        <f t="shared" si="381"/>
        <v>9 очередь строительства:</v>
      </c>
      <c r="C88" s="12"/>
      <c r="D88" s="31">
        <f t="shared" ref="D88:E88" si="389">AH16</f>
        <v>0</v>
      </c>
      <c r="E88" s="31">
        <f t="shared" si="389"/>
        <v>0</v>
      </c>
      <c r="F88" s="31">
        <f t="shared" si="319"/>
        <v>0</v>
      </c>
      <c r="G88" s="31">
        <f t="shared" si="320"/>
        <v>0</v>
      </c>
      <c r="H88" s="31">
        <f t="shared" si="321"/>
        <v>0</v>
      </c>
      <c r="I88" s="31">
        <f t="shared" si="322"/>
        <v>0</v>
      </c>
      <c r="J88" s="31">
        <f t="shared" si="323"/>
        <v>0</v>
      </c>
      <c r="K88" s="31">
        <f t="shared" si="324"/>
        <v>0</v>
      </c>
      <c r="L88" s="31">
        <f t="shared" si="325"/>
        <v>0</v>
      </c>
      <c r="M88" s="31">
        <f t="shared" si="326"/>
        <v>0</v>
      </c>
      <c r="N88" s="31">
        <f t="shared" si="327"/>
        <v>0</v>
      </c>
      <c r="O88" s="31">
        <f t="shared" si="328"/>
        <v>0</v>
      </c>
      <c r="P88" s="31">
        <f t="shared" si="329"/>
        <v>0</v>
      </c>
      <c r="Q88" s="31">
        <f t="shared" si="330"/>
        <v>0</v>
      </c>
      <c r="R88" s="31">
        <f t="shared" si="331"/>
        <v>0</v>
      </c>
      <c r="S88" s="31">
        <f t="shared" si="332"/>
        <v>0</v>
      </c>
      <c r="T88" s="31">
        <f t="shared" si="333"/>
        <v>0</v>
      </c>
      <c r="U88" s="31">
        <f t="shared" si="334"/>
        <v>0</v>
      </c>
      <c r="V88" s="31">
        <f t="shared" si="335"/>
        <v>0</v>
      </c>
      <c r="W88" s="31">
        <f t="shared" si="336"/>
        <v>0</v>
      </c>
      <c r="X88" s="31">
        <f t="shared" si="337"/>
        <v>0</v>
      </c>
      <c r="Y88" s="31">
        <f t="shared" si="338"/>
        <v>0</v>
      </c>
      <c r="Z88" s="31">
        <f t="shared" si="339"/>
        <v>0</v>
      </c>
      <c r="AA88" s="31">
        <f t="shared" si="340"/>
        <v>0</v>
      </c>
      <c r="AB88" s="31">
        <f t="shared" si="341"/>
        <v>0</v>
      </c>
      <c r="AC88" s="31">
        <f t="shared" si="342"/>
        <v>0</v>
      </c>
      <c r="AD88" s="31">
        <f t="shared" si="343"/>
        <v>0</v>
      </c>
      <c r="AE88" s="31">
        <f t="shared" si="344"/>
        <v>0</v>
      </c>
      <c r="AF88" s="31">
        <f t="shared" si="345"/>
        <v>0</v>
      </c>
      <c r="AG88" s="31">
        <f t="shared" si="346"/>
        <v>0</v>
      </c>
      <c r="AH88" s="31">
        <f t="shared" si="347"/>
        <v>0</v>
      </c>
      <c r="AI88" s="31">
        <f t="shared" si="348"/>
        <v>0</v>
      </c>
      <c r="AJ88" s="31">
        <f t="shared" si="349"/>
        <v>0</v>
      </c>
      <c r="AK88" s="31">
        <f t="shared" si="350"/>
        <v>0</v>
      </c>
      <c r="AL88" s="31">
        <f t="shared" si="351"/>
        <v>0</v>
      </c>
      <c r="AM88" s="31">
        <f t="shared" si="352"/>
        <v>0</v>
      </c>
      <c r="AN88" s="31">
        <f t="shared" si="353"/>
        <v>0</v>
      </c>
      <c r="AO88" s="31">
        <f t="shared" si="354"/>
        <v>0</v>
      </c>
      <c r="AP88" s="31">
        <f t="shared" si="355"/>
        <v>0</v>
      </c>
      <c r="AQ88" s="31">
        <f t="shared" si="356"/>
        <v>0</v>
      </c>
      <c r="AR88" s="31">
        <f t="shared" si="357"/>
        <v>0</v>
      </c>
      <c r="AS88" s="31">
        <f t="shared" si="358"/>
        <v>0</v>
      </c>
      <c r="AT88" s="31">
        <f t="shared" si="359"/>
        <v>0</v>
      </c>
      <c r="AU88" s="31">
        <f t="shared" si="360"/>
        <v>0</v>
      </c>
      <c r="AV88" s="31">
        <f t="shared" si="361"/>
        <v>0</v>
      </c>
      <c r="AW88" s="31">
        <f t="shared" si="362"/>
        <v>0</v>
      </c>
      <c r="AX88" s="31">
        <f t="shared" si="363"/>
        <v>0</v>
      </c>
      <c r="AY88" s="31">
        <f t="shared" si="364"/>
        <v>0</v>
      </c>
      <c r="AZ88" s="31">
        <f t="shared" si="365"/>
        <v>0</v>
      </c>
      <c r="BA88" s="31">
        <f t="shared" si="366"/>
        <v>0</v>
      </c>
      <c r="BB88" s="31">
        <f t="shared" si="367"/>
        <v>0</v>
      </c>
      <c r="BC88" s="31">
        <f t="shared" si="368"/>
        <v>0</v>
      </c>
      <c r="BD88" s="31">
        <f t="shared" si="369"/>
        <v>0</v>
      </c>
      <c r="BE88" s="31">
        <f t="shared" si="370"/>
        <v>0</v>
      </c>
      <c r="BF88" s="31">
        <f t="shared" si="371"/>
        <v>0</v>
      </c>
      <c r="BG88" s="31">
        <f t="shared" si="372"/>
        <v>0</v>
      </c>
      <c r="BH88" s="31">
        <f t="shared" si="373"/>
        <v>0</v>
      </c>
      <c r="BI88" s="31">
        <f t="shared" si="374"/>
        <v>0</v>
      </c>
      <c r="BJ88" s="31">
        <f t="shared" si="375"/>
        <v>0</v>
      </c>
      <c r="BK88" s="31">
        <f t="shared" si="376"/>
        <v>0</v>
      </c>
      <c r="BL88" s="31">
        <f t="shared" si="377"/>
        <v>0</v>
      </c>
      <c r="BM88" s="33">
        <f t="shared" si="378"/>
        <v>0</v>
      </c>
      <c r="BN88" s="34"/>
      <c r="BO88" s="31">
        <f t="shared" si="308"/>
        <v>0</v>
      </c>
      <c r="BP88" s="31">
        <f t="shared" si="309"/>
        <v>0</v>
      </c>
      <c r="BQ88" s="31">
        <f t="shared" si="310"/>
        <v>0</v>
      </c>
      <c r="BR88" s="31">
        <f t="shared" si="311"/>
        <v>0</v>
      </c>
      <c r="BS88" s="31">
        <f t="shared" si="312"/>
        <v>0</v>
      </c>
      <c r="BT88" s="31"/>
      <c r="BU88" s="31">
        <f t="shared" si="302"/>
        <v>0</v>
      </c>
      <c r="BV88" s="31">
        <f t="shared" si="303"/>
        <v>0</v>
      </c>
      <c r="BW88" s="31">
        <f t="shared" si="304"/>
        <v>0</v>
      </c>
      <c r="BX88" s="31">
        <f t="shared" si="305"/>
        <v>0</v>
      </c>
      <c r="BY88" s="31">
        <f t="shared" si="306"/>
        <v>0</v>
      </c>
      <c r="BZ88" s="31">
        <f t="shared" si="307"/>
        <v>0</v>
      </c>
      <c r="CB88" s="38" t="b">
        <f t="shared" si="313"/>
        <v>1</v>
      </c>
      <c r="CC88" s="38" t="b">
        <f t="shared" si="314"/>
        <v>1</v>
      </c>
      <c r="CD88" s="42">
        <f t="shared" si="315"/>
        <v>0</v>
      </c>
    </row>
    <row r="89" spans="2:82" x14ac:dyDescent="0.25">
      <c r="B89" s="20" t="str">
        <f t="shared" si="381"/>
        <v>10 очередь строительства:</v>
      </c>
      <c r="C89" s="12"/>
      <c r="D89" s="31">
        <f t="shared" ref="D89:E89" si="390">AH17</f>
        <v>0</v>
      </c>
      <c r="E89" s="31">
        <f t="shared" si="390"/>
        <v>0</v>
      </c>
      <c r="F89" s="31">
        <f t="shared" si="319"/>
        <v>0</v>
      </c>
      <c r="G89" s="31">
        <f t="shared" si="320"/>
        <v>0</v>
      </c>
      <c r="H89" s="31">
        <f t="shared" si="321"/>
        <v>0</v>
      </c>
      <c r="I89" s="31">
        <f t="shared" si="322"/>
        <v>0</v>
      </c>
      <c r="J89" s="31">
        <f t="shared" si="323"/>
        <v>0</v>
      </c>
      <c r="K89" s="31">
        <f t="shared" si="324"/>
        <v>0</v>
      </c>
      <c r="L89" s="31">
        <f t="shared" si="325"/>
        <v>0</v>
      </c>
      <c r="M89" s="31">
        <f t="shared" si="326"/>
        <v>0</v>
      </c>
      <c r="N89" s="31">
        <f t="shared" si="327"/>
        <v>0</v>
      </c>
      <c r="O89" s="31">
        <f t="shared" si="328"/>
        <v>0</v>
      </c>
      <c r="P89" s="31">
        <f t="shared" si="329"/>
        <v>0</v>
      </c>
      <c r="Q89" s="31">
        <f t="shared" si="330"/>
        <v>0</v>
      </c>
      <c r="R89" s="31">
        <f t="shared" si="331"/>
        <v>0</v>
      </c>
      <c r="S89" s="31">
        <f t="shared" si="332"/>
        <v>0</v>
      </c>
      <c r="T89" s="31">
        <f t="shared" si="333"/>
        <v>0</v>
      </c>
      <c r="U89" s="31">
        <f t="shared" si="334"/>
        <v>0</v>
      </c>
      <c r="V89" s="31">
        <f t="shared" si="335"/>
        <v>0</v>
      </c>
      <c r="W89" s="31">
        <f t="shared" si="336"/>
        <v>0</v>
      </c>
      <c r="X89" s="31">
        <f t="shared" si="337"/>
        <v>0</v>
      </c>
      <c r="Y89" s="31">
        <f t="shared" si="338"/>
        <v>0</v>
      </c>
      <c r="Z89" s="31">
        <f t="shared" si="339"/>
        <v>0</v>
      </c>
      <c r="AA89" s="31">
        <f t="shared" si="340"/>
        <v>0</v>
      </c>
      <c r="AB89" s="31">
        <f t="shared" si="341"/>
        <v>0</v>
      </c>
      <c r="AC89" s="31">
        <f t="shared" si="342"/>
        <v>0</v>
      </c>
      <c r="AD89" s="31">
        <f t="shared" si="343"/>
        <v>0</v>
      </c>
      <c r="AE89" s="31">
        <f t="shared" si="344"/>
        <v>0</v>
      </c>
      <c r="AF89" s="31">
        <f t="shared" si="345"/>
        <v>0</v>
      </c>
      <c r="AG89" s="31">
        <f t="shared" si="346"/>
        <v>0</v>
      </c>
      <c r="AH89" s="31">
        <f t="shared" si="347"/>
        <v>0</v>
      </c>
      <c r="AI89" s="31">
        <f t="shared" si="348"/>
        <v>0</v>
      </c>
      <c r="AJ89" s="31">
        <f t="shared" si="349"/>
        <v>0</v>
      </c>
      <c r="AK89" s="31">
        <f t="shared" si="350"/>
        <v>0</v>
      </c>
      <c r="AL89" s="31">
        <f t="shared" si="351"/>
        <v>0</v>
      </c>
      <c r="AM89" s="31">
        <f t="shared" si="352"/>
        <v>0</v>
      </c>
      <c r="AN89" s="31">
        <f t="shared" si="353"/>
        <v>0</v>
      </c>
      <c r="AO89" s="31">
        <f t="shared" si="354"/>
        <v>0</v>
      </c>
      <c r="AP89" s="31">
        <f t="shared" si="355"/>
        <v>0</v>
      </c>
      <c r="AQ89" s="31">
        <f t="shared" si="356"/>
        <v>0</v>
      </c>
      <c r="AR89" s="31">
        <f t="shared" si="357"/>
        <v>0</v>
      </c>
      <c r="AS89" s="31">
        <f t="shared" si="358"/>
        <v>0</v>
      </c>
      <c r="AT89" s="31">
        <f t="shared" si="359"/>
        <v>0</v>
      </c>
      <c r="AU89" s="31">
        <f t="shared" si="360"/>
        <v>0</v>
      </c>
      <c r="AV89" s="31">
        <f t="shared" si="361"/>
        <v>0</v>
      </c>
      <c r="AW89" s="31">
        <f t="shared" si="362"/>
        <v>0</v>
      </c>
      <c r="AX89" s="31">
        <f t="shared" si="363"/>
        <v>0</v>
      </c>
      <c r="AY89" s="31">
        <f t="shared" si="364"/>
        <v>0</v>
      </c>
      <c r="AZ89" s="31">
        <f t="shared" si="365"/>
        <v>0</v>
      </c>
      <c r="BA89" s="31">
        <f t="shared" si="366"/>
        <v>0</v>
      </c>
      <c r="BB89" s="31">
        <f t="shared" si="367"/>
        <v>0</v>
      </c>
      <c r="BC89" s="31">
        <f t="shared" si="368"/>
        <v>0</v>
      </c>
      <c r="BD89" s="31">
        <f t="shared" si="369"/>
        <v>0</v>
      </c>
      <c r="BE89" s="31">
        <f t="shared" si="370"/>
        <v>0</v>
      </c>
      <c r="BF89" s="31">
        <f t="shared" si="371"/>
        <v>0</v>
      </c>
      <c r="BG89" s="31">
        <f t="shared" si="372"/>
        <v>0</v>
      </c>
      <c r="BH89" s="31">
        <f t="shared" si="373"/>
        <v>0</v>
      </c>
      <c r="BI89" s="31">
        <f t="shared" si="374"/>
        <v>0</v>
      </c>
      <c r="BJ89" s="31">
        <f t="shared" si="375"/>
        <v>0</v>
      </c>
      <c r="BK89" s="31">
        <f t="shared" si="376"/>
        <v>0</v>
      </c>
      <c r="BL89" s="31">
        <f t="shared" si="377"/>
        <v>0</v>
      </c>
      <c r="BM89" s="33">
        <f t="shared" si="378"/>
        <v>0</v>
      </c>
      <c r="BN89" s="34"/>
      <c r="BO89" s="31">
        <f t="shared" si="308"/>
        <v>0</v>
      </c>
      <c r="BP89" s="31">
        <f t="shared" si="309"/>
        <v>0</v>
      </c>
      <c r="BQ89" s="31">
        <f t="shared" si="310"/>
        <v>0</v>
      </c>
      <c r="BR89" s="31">
        <f t="shared" si="311"/>
        <v>0</v>
      </c>
      <c r="BS89" s="31">
        <f t="shared" si="312"/>
        <v>0</v>
      </c>
      <c r="BT89" s="31"/>
      <c r="BU89" s="31">
        <f t="shared" si="302"/>
        <v>0</v>
      </c>
      <c r="BV89" s="31">
        <f t="shared" si="303"/>
        <v>0</v>
      </c>
      <c r="BW89" s="31">
        <f t="shared" si="304"/>
        <v>0</v>
      </c>
      <c r="BX89" s="31">
        <f t="shared" si="305"/>
        <v>0</v>
      </c>
      <c r="BY89" s="31">
        <f t="shared" si="306"/>
        <v>0</v>
      </c>
      <c r="BZ89" s="31">
        <f t="shared" si="307"/>
        <v>0</v>
      </c>
      <c r="CB89" s="38" t="b">
        <f t="shared" si="313"/>
        <v>1</v>
      </c>
      <c r="CC89" s="38" t="b">
        <f t="shared" si="314"/>
        <v>1</v>
      </c>
      <c r="CD89" s="42">
        <f t="shared" si="315"/>
        <v>0</v>
      </c>
    </row>
    <row r="90" spans="2:82" x14ac:dyDescent="0.25">
      <c r="B90" s="13" t="s">
        <v>64</v>
      </c>
      <c r="C90" s="12" t="s">
        <v>92</v>
      </c>
      <c r="D90" s="31">
        <f>AH19</f>
        <v>15000</v>
      </c>
      <c r="E90" s="31">
        <f>AI19</f>
        <v>15000</v>
      </c>
      <c r="F90" s="31">
        <f t="shared" si="319"/>
        <v>15000</v>
      </c>
      <c r="G90" s="31">
        <f t="shared" si="320"/>
        <v>0</v>
      </c>
      <c r="H90" s="31">
        <f t="shared" si="321"/>
        <v>0</v>
      </c>
      <c r="I90" s="31">
        <f t="shared" si="322"/>
        <v>0</v>
      </c>
      <c r="J90" s="31">
        <f t="shared" si="323"/>
        <v>0</v>
      </c>
      <c r="K90" s="31">
        <f t="shared" si="324"/>
        <v>0</v>
      </c>
      <c r="L90" s="31">
        <f t="shared" si="325"/>
        <v>0</v>
      </c>
      <c r="M90" s="31">
        <f t="shared" si="326"/>
        <v>0</v>
      </c>
      <c r="N90" s="31">
        <f t="shared" si="327"/>
        <v>0</v>
      </c>
      <c r="O90" s="31">
        <f t="shared" si="328"/>
        <v>0</v>
      </c>
      <c r="P90" s="31">
        <f t="shared" si="329"/>
        <v>0</v>
      </c>
      <c r="Q90" s="31">
        <f t="shared" si="330"/>
        <v>0</v>
      </c>
      <c r="R90" s="31">
        <f t="shared" si="331"/>
        <v>0</v>
      </c>
      <c r="S90" s="31">
        <f t="shared" si="332"/>
        <v>0</v>
      </c>
      <c r="T90" s="31">
        <f t="shared" si="333"/>
        <v>0</v>
      </c>
      <c r="U90" s="31">
        <f t="shared" si="334"/>
        <v>0</v>
      </c>
      <c r="V90" s="31">
        <f t="shared" si="335"/>
        <v>0</v>
      </c>
      <c r="W90" s="31">
        <f t="shared" si="336"/>
        <v>0</v>
      </c>
      <c r="X90" s="31">
        <f t="shared" si="337"/>
        <v>0</v>
      </c>
      <c r="Y90" s="31">
        <f t="shared" si="338"/>
        <v>0</v>
      </c>
      <c r="Z90" s="31">
        <f t="shared" si="339"/>
        <v>0</v>
      </c>
      <c r="AA90" s="31">
        <f t="shared" si="340"/>
        <v>0</v>
      </c>
      <c r="AB90" s="31">
        <f t="shared" si="341"/>
        <v>0</v>
      </c>
      <c r="AC90" s="31">
        <f t="shared" si="342"/>
        <v>0</v>
      </c>
      <c r="AD90" s="31">
        <f t="shared" si="343"/>
        <v>0</v>
      </c>
      <c r="AE90" s="31">
        <f t="shared" si="344"/>
        <v>0</v>
      </c>
      <c r="AF90" s="31">
        <f t="shared" si="345"/>
        <v>0</v>
      </c>
      <c r="AG90" s="31">
        <f t="shared" si="346"/>
        <v>0</v>
      </c>
      <c r="AH90" s="31">
        <f t="shared" si="347"/>
        <v>0</v>
      </c>
      <c r="AI90" s="31">
        <f t="shared" si="348"/>
        <v>0</v>
      </c>
      <c r="AJ90" s="31">
        <f t="shared" si="349"/>
        <v>0</v>
      </c>
      <c r="AK90" s="31">
        <f t="shared" si="350"/>
        <v>0</v>
      </c>
      <c r="AL90" s="31">
        <f t="shared" si="351"/>
        <v>0</v>
      </c>
      <c r="AM90" s="31">
        <f t="shared" si="352"/>
        <v>0</v>
      </c>
      <c r="AN90" s="31">
        <f t="shared" si="353"/>
        <v>0</v>
      </c>
      <c r="AO90" s="31">
        <f t="shared" si="354"/>
        <v>0</v>
      </c>
      <c r="AP90" s="31">
        <f t="shared" si="355"/>
        <v>0</v>
      </c>
      <c r="AQ90" s="31">
        <f t="shared" si="356"/>
        <v>0</v>
      </c>
      <c r="AR90" s="31">
        <f t="shared" si="357"/>
        <v>0</v>
      </c>
      <c r="AS90" s="31">
        <f t="shared" si="358"/>
        <v>0</v>
      </c>
      <c r="AT90" s="31">
        <f t="shared" si="359"/>
        <v>0</v>
      </c>
      <c r="AU90" s="31">
        <f t="shared" si="360"/>
        <v>0</v>
      </c>
      <c r="AV90" s="31">
        <f t="shared" si="361"/>
        <v>0</v>
      </c>
      <c r="AW90" s="31">
        <f t="shared" si="362"/>
        <v>0</v>
      </c>
      <c r="AX90" s="31">
        <f t="shared" si="363"/>
        <v>0</v>
      </c>
      <c r="AY90" s="31">
        <f t="shared" si="364"/>
        <v>0</v>
      </c>
      <c r="AZ90" s="31">
        <f t="shared" si="365"/>
        <v>0</v>
      </c>
      <c r="BA90" s="31">
        <f t="shared" si="366"/>
        <v>0</v>
      </c>
      <c r="BB90" s="31">
        <f t="shared" si="367"/>
        <v>0</v>
      </c>
      <c r="BC90" s="31">
        <f t="shared" si="368"/>
        <v>0</v>
      </c>
      <c r="BD90" s="31">
        <f t="shared" si="369"/>
        <v>0</v>
      </c>
      <c r="BE90" s="31">
        <f t="shared" si="370"/>
        <v>0</v>
      </c>
      <c r="BF90" s="31">
        <f t="shared" si="371"/>
        <v>0</v>
      </c>
      <c r="BG90" s="31">
        <f t="shared" si="372"/>
        <v>0</v>
      </c>
      <c r="BH90" s="31">
        <f t="shared" si="373"/>
        <v>0</v>
      </c>
      <c r="BI90" s="31">
        <f t="shared" si="374"/>
        <v>0</v>
      </c>
      <c r="BJ90" s="31">
        <f t="shared" si="375"/>
        <v>0</v>
      </c>
      <c r="BK90" s="31">
        <f t="shared" si="376"/>
        <v>0</v>
      </c>
      <c r="BL90" s="31">
        <f t="shared" si="377"/>
        <v>0</v>
      </c>
      <c r="BM90" s="33">
        <f t="shared" si="378"/>
        <v>0</v>
      </c>
      <c r="BN90" s="34"/>
      <c r="BO90" s="31">
        <f t="shared" si="308"/>
        <v>15000</v>
      </c>
      <c r="BP90" s="31">
        <f t="shared" si="309"/>
        <v>0</v>
      </c>
      <c r="BQ90" s="31">
        <f t="shared" si="310"/>
        <v>0</v>
      </c>
      <c r="BR90" s="31">
        <f t="shared" si="311"/>
        <v>0</v>
      </c>
      <c r="BS90" s="31">
        <f t="shared" si="312"/>
        <v>0</v>
      </c>
      <c r="BT90" s="31"/>
      <c r="BU90" s="31">
        <f t="shared" si="302"/>
        <v>15000</v>
      </c>
      <c r="BV90" s="31">
        <f t="shared" si="303"/>
        <v>0</v>
      </c>
      <c r="BW90" s="31">
        <f t="shared" si="304"/>
        <v>0</v>
      </c>
      <c r="BX90" s="31">
        <f t="shared" si="305"/>
        <v>0</v>
      </c>
      <c r="BY90" s="31">
        <f t="shared" si="306"/>
        <v>0</v>
      </c>
      <c r="BZ90" s="31">
        <f t="shared" si="307"/>
        <v>0</v>
      </c>
      <c r="CB90" s="38" t="b">
        <f t="shared" si="313"/>
        <v>1</v>
      </c>
      <c r="CC90" s="38" t="b">
        <f t="shared" si="314"/>
        <v>1</v>
      </c>
      <c r="CD90" s="42">
        <f t="shared" si="315"/>
        <v>0</v>
      </c>
    </row>
    <row r="91" spans="2:82" x14ac:dyDescent="0.25">
      <c r="B91" s="13" t="s">
        <v>75</v>
      </c>
      <c r="C91" s="12" t="s">
        <v>92</v>
      </c>
      <c r="D91" s="31">
        <f t="shared" ref="D91:E91" si="391">AH20</f>
        <v>2600</v>
      </c>
      <c r="E91" s="31">
        <f t="shared" si="391"/>
        <v>325</v>
      </c>
      <c r="F91" s="31">
        <f t="shared" si="319"/>
        <v>325</v>
      </c>
      <c r="G91" s="31">
        <f t="shared" si="320"/>
        <v>325</v>
      </c>
      <c r="H91" s="31">
        <f t="shared" si="321"/>
        <v>325</v>
      </c>
      <c r="I91" s="31">
        <f t="shared" si="322"/>
        <v>325</v>
      </c>
      <c r="J91" s="31">
        <f t="shared" si="323"/>
        <v>325</v>
      </c>
      <c r="K91" s="31">
        <f t="shared" si="324"/>
        <v>325</v>
      </c>
      <c r="L91" s="31">
        <f t="shared" si="325"/>
        <v>325</v>
      </c>
      <c r="M91" s="31">
        <f t="shared" si="326"/>
        <v>325</v>
      </c>
      <c r="N91" s="31">
        <f t="shared" si="327"/>
        <v>0</v>
      </c>
      <c r="O91" s="31">
        <f t="shared" si="328"/>
        <v>0</v>
      </c>
      <c r="P91" s="31">
        <f t="shared" si="329"/>
        <v>0</v>
      </c>
      <c r="Q91" s="31">
        <f t="shared" si="330"/>
        <v>0</v>
      </c>
      <c r="R91" s="31">
        <f t="shared" si="331"/>
        <v>0</v>
      </c>
      <c r="S91" s="31">
        <f t="shared" si="332"/>
        <v>0</v>
      </c>
      <c r="T91" s="31">
        <f t="shared" si="333"/>
        <v>0</v>
      </c>
      <c r="U91" s="31">
        <f t="shared" si="334"/>
        <v>0</v>
      </c>
      <c r="V91" s="31">
        <f t="shared" si="335"/>
        <v>0</v>
      </c>
      <c r="W91" s="31">
        <f t="shared" si="336"/>
        <v>0</v>
      </c>
      <c r="X91" s="31">
        <f t="shared" si="337"/>
        <v>0</v>
      </c>
      <c r="Y91" s="31">
        <f t="shared" si="338"/>
        <v>0</v>
      </c>
      <c r="Z91" s="31">
        <f t="shared" si="339"/>
        <v>0</v>
      </c>
      <c r="AA91" s="31">
        <f t="shared" si="340"/>
        <v>0</v>
      </c>
      <c r="AB91" s="31">
        <f t="shared" si="341"/>
        <v>0</v>
      </c>
      <c r="AC91" s="31">
        <f t="shared" si="342"/>
        <v>0</v>
      </c>
      <c r="AD91" s="31">
        <f t="shared" si="343"/>
        <v>0</v>
      </c>
      <c r="AE91" s="31">
        <f t="shared" si="344"/>
        <v>0</v>
      </c>
      <c r="AF91" s="31">
        <f t="shared" si="345"/>
        <v>0</v>
      </c>
      <c r="AG91" s="31">
        <f t="shared" si="346"/>
        <v>0</v>
      </c>
      <c r="AH91" s="31">
        <f t="shared" si="347"/>
        <v>0</v>
      </c>
      <c r="AI91" s="31">
        <f t="shared" si="348"/>
        <v>0</v>
      </c>
      <c r="AJ91" s="31">
        <f t="shared" si="349"/>
        <v>0</v>
      </c>
      <c r="AK91" s="31">
        <f t="shared" si="350"/>
        <v>0</v>
      </c>
      <c r="AL91" s="31">
        <f t="shared" si="351"/>
        <v>0</v>
      </c>
      <c r="AM91" s="31">
        <f t="shared" si="352"/>
        <v>0</v>
      </c>
      <c r="AN91" s="31">
        <f t="shared" si="353"/>
        <v>0</v>
      </c>
      <c r="AO91" s="31">
        <f t="shared" si="354"/>
        <v>0</v>
      </c>
      <c r="AP91" s="31">
        <f t="shared" si="355"/>
        <v>0</v>
      </c>
      <c r="AQ91" s="31">
        <f t="shared" si="356"/>
        <v>0</v>
      </c>
      <c r="AR91" s="31">
        <f t="shared" si="357"/>
        <v>0</v>
      </c>
      <c r="AS91" s="31">
        <f t="shared" si="358"/>
        <v>0</v>
      </c>
      <c r="AT91" s="31">
        <f t="shared" si="359"/>
        <v>0</v>
      </c>
      <c r="AU91" s="31">
        <f t="shared" si="360"/>
        <v>0</v>
      </c>
      <c r="AV91" s="31">
        <f t="shared" si="361"/>
        <v>0</v>
      </c>
      <c r="AW91" s="31">
        <f t="shared" si="362"/>
        <v>0</v>
      </c>
      <c r="AX91" s="31">
        <f t="shared" si="363"/>
        <v>0</v>
      </c>
      <c r="AY91" s="31">
        <f t="shared" si="364"/>
        <v>0</v>
      </c>
      <c r="AZ91" s="31">
        <f t="shared" si="365"/>
        <v>0</v>
      </c>
      <c r="BA91" s="31">
        <f t="shared" si="366"/>
        <v>0</v>
      </c>
      <c r="BB91" s="31">
        <f t="shared" si="367"/>
        <v>0</v>
      </c>
      <c r="BC91" s="31">
        <f t="shared" si="368"/>
        <v>0</v>
      </c>
      <c r="BD91" s="31">
        <f t="shared" si="369"/>
        <v>0</v>
      </c>
      <c r="BE91" s="31">
        <f t="shared" si="370"/>
        <v>0</v>
      </c>
      <c r="BF91" s="31">
        <f t="shared" si="371"/>
        <v>0</v>
      </c>
      <c r="BG91" s="31">
        <f t="shared" si="372"/>
        <v>0</v>
      </c>
      <c r="BH91" s="31">
        <f t="shared" si="373"/>
        <v>0</v>
      </c>
      <c r="BI91" s="31">
        <f t="shared" si="374"/>
        <v>0</v>
      </c>
      <c r="BJ91" s="31">
        <f t="shared" si="375"/>
        <v>0</v>
      </c>
      <c r="BK91" s="31">
        <f t="shared" si="376"/>
        <v>0</v>
      </c>
      <c r="BL91" s="31">
        <f t="shared" si="377"/>
        <v>0</v>
      </c>
      <c r="BM91" s="33">
        <f t="shared" si="378"/>
        <v>0</v>
      </c>
      <c r="BN91" s="34"/>
      <c r="BO91" s="31">
        <f t="shared" si="308"/>
        <v>2600</v>
      </c>
      <c r="BP91" s="31">
        <f t="shared" si="309"/>
        <v>0</v>
      </c>
      <c r="BQ91" s="31">
        <f t="shared" si="310"/>
        <v>0</v>
      </c>
      <c r="BR91" s="31">
        <f t="shared" si="311"/>
        <v>0</v>
      </c>
      <c r="BS91" s="31">
        <f t="shared" si="312"/>
        <v>0</v>
      </c>
      <c r="BT91" s="31"/>
      <c r="BU91" s="31">
        <f t="shared" si="302"/>
        <v>2600</v>
      </c>
      <c r="BV91" s="31">
        <f t="shared" si="303"/>
        <v>0</v>
      </c>
      <c r="BW91" s="31">
        <f t="shared" si="304"/>
        <v>0</v>
      </c>
      <c r="BX91" s="31">
        <f t="shared" si="305"/>
        <v>0</v>
      </c>
      <c r="BY91" s="31">
        <f t="shared" si="306"/>
        <v>0</v>
      </c>
      <c r="BZ91" s="31">
        <f t="shared" si="307"/>
        <v>0</v>
      </c>
      <c r="CB91" s="38" t="b">
        <f t="shared" si="313"/>
        <v>1</v>
      </c>
      <c r="CC91" s="38" t="b">
        <f t="shared" si="314"/>
        <v>1</v>
      </c>
      <c r="CD91" s="42">
        <f t="shared" si="315"/>
        <v>0</v>
      </c>
    </row>
    <row r="92" spans="2:82" x14ac:dyDescent="0.25">
      <c r="B92" s="13" t="s">
        <v>66</v>
      </c>
      <c r="C92" s="12" t="s">
        <v>92</v>
      </c>
      <c r="D92" s="31">
        <f t="shared" ref="D92:E92" si="392">AH21</f>
        <v>5000</v>
      </c>
      <c r="E92" s="31">
        <f t="shared" si="392"/>
        <v>1250</v>
      </c>
      <c r="F92" s="31">
        <f t="shared" si="319"/>
        <v>1250</v>
      </c>
      <c r="G92" s="31">
        <f t="shared" si="320"/>
        <v>1250</v>
      </c>
      <c r="H92" s="31">
        <f t="shared" si="321"/>
        <v>1250</v>
      </c>
      <c r="I92" s="31">
        <f t="shared" si="322"/>
        <v>1250</v>
      </c>
      <c r="J92" s="31">
        <f t="shared" si="323"/>
        <v>0</v>
      </c>
      <c r="K92" s="31">
        <f t="shared" si="324"/>
        <v>0</v>
      </c>
      <c r="L92" s="31">
        <f t="shared" si="325"/>
        <v>0</v>
      </c>
      <c r="M92" s="31">
        <f t="shared" si="326"/>
        <v>0</v>
      </c>
      <c r="N92" s="31">
        <f t="shared" si="327"/>
        <v>0</v>
      </c>
      <c r="O92" s="31">
        <f t="shared" si="328"/>
        <v>0</v>
      </c>
      <c r="P92" s="31">
        <f t="shared" si="329"/>
        <v>0</v>
      </c>
      <c r="Q92" s="31">
        <f t="shared" si="330"/>
        <v>0</v>
      </c>
      <c r="R92" s="31">
        <f t="shared" si="331"/>
        <v>0</v>
      </c>
      <c r="S92" s="31">
        <f t="shared" si="332"/>
        <v>0</v>
      </c>
      <c r="T92" s="31">
        <f t="shared" si="333"/>
        <v>0</v>
      </c>
      <c r="U92" s="31">
        <f t="shared" si="334"/>
        <v>0</v>
      </c>
      <c r="V92" s="31">
        <f t="shared" si="335"/>
        <v>0</v>
      </c>
      <c r="W92" s="31">
        <f t="shared" si="336"/>
        <v>0</v>
      </c>
      <c r="X92" s="31">
        <f t="shared" si="337"/>
        <v>0</v>
      </c>
      <c r="Y92" s="31">
        <f t="shared" si="338"/>
        <v>0</v>
      </c>
      <c r="Z92" s="31">
        <f t="shared" si="339"/>
        <v>0</v>
      </c>
      <c r="AA92" s="31">
        <f t="shared" si="340"/>
        <v>0</v>
      </c>
      <c r="AB92" s="31">
        <f t="shared" si="341"/>
        <v>0</v>
      </c>
      <c r="AC92" s="31">
        <f t="shared" si="342"/>
        <v>0</v>
      </c>
      <c r="AD92" s="31">
        <f t="shared" si="343"/>
        <v>0</v>
      </c>
      <c r="AE92" s="31">
        <f t="shared" si="344"/>
        <v>0</v>
      </c>
      <c r="AF92" s="31">
        <f t="shared" si="345"/>
        <v>0</v>
      </c>
      <c r="AG92" s="31">
        <f t="shared" si="346"/>
        <v>0</v>
      </c>
      <c r="AH92" s="31">
        <f t="shared" si="347"/>
        <v>0</v>
      </c>
      <c r="AI92" s="31">
        <f t="shared" si="348"/>
        <v>0</v>
      </c>
      <c r="AJ92" s="31">
        <f t="shared" si="349"/>
        <v>0</v>
      </c>
      <c r="AK92" s="31">
        <f t="shared" si="350"/>
        <v>0</v>
      </c>
      <c r="AL92" s="31">
        <f t="shared" si="351"/>
        <v>0</v>
      </c>
      <c r="AM92" s="31">
        <f t="shared" si="352"/>
        <v>0</v>
      </c>
      <c r="AN92" s="31">
        <f t="shared" si="353"/>
        <v>0</v>
      </c>
      <c r="AO92" s="31">
        <f t="shared" si="354"/>
        <v>0</v>
      </c>
      <c r="AP92" s="31">
        <f t="shared" si="355"/>
        <v>0</v>
      </c>
      <c r="AQ92" s="31">
        <f t="shared" si="356"/>
        <v>0</v>
      </c>
      <c r="AR92" s="31">
        <f t="shared" si="357"/>
        <v>0</v>
      </c>
      <c r="AS92" s="31">
        <f t="shared" si="358"/>
        <v>0</v>
      </c>
      <c r="AT92" s="31">
        <f t="shared" si="359"/>
        <v>0</v>
      </c>
      <c r="AU92" s="31">
        <f t="shared" si="360"/>
        <v>0</v>
      </c>
      <c r="AV92" s="31">
        <f t="shared" si="361"/>
        <v>0</v>
      </c>
      <c r="AW92" s="31">
        <f t="shared" si="362"/>
        <v>0</v>
      </c>
      <c r="AX92" s="31">
        <f t="shared" si="363"/>
        <v>0</v>
      </c>
      <c r="AY92" s="31">
        <f t="shared" si="364"/>
        <v>0</v>
      </c>
      <c r="AZ92" s="31">
        <f t="shared" si="365"/>
        <v>0</v>
      </c>
      <c r="BA92" s="31">
        <f t="shared" si="366"/>
        <v>0</v>
      </c>
      <c r="BB92" s="31">
        <f t="shared" si="367"/>
        <v>0</v>
      </c>
      <c r="BC92" s="31">
        <f t="shared" si="368"/>
        <v>0</v>
      </c>
      <c r="BD92" s="31">
        <f t="shared" si="369"/>
        <v>0</v>
      </c>
      <c r="BE92" s="31">
        <f t="shared" si="370"/>
        <v>0</v>
      </c>
      <c r="BF92" s="31">
        <f t="shared" si="371"/>
        <v>0</v>
      </c>
      <c r="BG92" s="31">
        <f t="shared" si="372"/>
        <v>0</v>
      </c>
      <c r="BH92" s="31">
        <f t="shared" si="373"/>
        <v>0</v>
      </c>
      <c r="BI92" s="31">
        <f t="shared" si="374"/>
        <v>0</v>
      </c>
      <c r="BJ92" s="31">
        <f t="shared" si="375"/>
        <v>0</v>
      </c>
      <c r="BK92" s="31">
        <f t="shared" si="376"/>
        <v>0</v>
      </c>
      <c r="BL92" s="31">
        <f t="shared" si="377"/>
        <v>0</v>
      </c>
      <c r="BM92" s="33">
        <f t="shared" si="378"/>
        <v>0</v>
      </c>
      <c r="BN92" s="34"/>
      <c r="BO92" s="31">
        <f t="shared" si="308"/>
        <v>5000</v>
      </c>
      <c r="BP92" s="31">
        <f t="shared" si="309"/>
        <v>0</v>
      </c>
      <c r="BQ92" s="31">
        <f t="shared" si="310"/>
        <v>0</v>
      </c>
      <c r="BR92" s="31">
        <f t="shared" si="311"/>
        <v>0</v>
      </c>
      <c r="BS92" s="31">
        <f t="shared" si="312"/>
        <v>0</v>
      </c>
      <c r="BT92" s="31"/>
      <c r="BU92" s="31">
        <f t="shared" si="302"/>
        <v>5000</v>
      </c>
      <c r="BV92" s="31">
        <f t="shared" si="303"/>
        <v>0</v>
      </c>
      <c r="BW92" s="31">
        <f t="shared" si="304"/>
        <v>0</v>
      </c>
      <c r="BX92" s="31">
        <f t="shared" si="305"/>
        <v>0</v>
      </c>
      <c r="BY92" s="31">
        <f t="shared" si="306"/>
        <v>0</v>
      </c>
      <c r="BZ92" s="31">
        <f t="shared" si="307"/>
        <v>0</v>
      </c>
      <c r="CB92" s="38" t="b">
        <f t="shared" si="313"/>
        <v>1</v>
      </c>
      <c r="CC92" s="38" t="b">
        <f t="shared" si="314"/>
        <v>1</v>
      </c>
      <c r="CD92" s="42">
        <f t="shared" si="315"/>
        <v>0</v>
      </c>
    </row>
    <row r="93" spans="2:82" x14ac:dyDescent="0.25">
      <c r="B93" s="13" t="s">
        <v>67</v>
      </c>
      <c r="C93" s="12" t="s">
        <v>92</v>
      </c>
      <c r="D93" s="31">
        <f t="shared" ref="D93:E93" si="393">AH22</f>
        <v>1200</v>
      </c>
      <c r="E93" s="31">
        <f t="shared" si="393"/>
        <v>1200</v>
      </c>
      <c r="F93" s="31">
        <f t="shared" si="319"/>
        <v>0</v>
      </c>
      <c r="G93" s="31">
        <f t="shared" si="320"/>
        <v>0</v>
      </c>
      <c r="H93" s="31">
        <f t="shared" si="321"/>
        <v>0</v>
      </c>
      <c r="I93" s="31">
        <f t="shared" si="322"/>
        <v>0</v>
      </c>
      <c r="J93" s="31">
        <f t="shared" si="323"/>
        <v>0</v>
      </c>
      <c r="K93" s="31">
        <f t="shared" si="324"/>
        <v>1200</v>
      </c>
      <c r="L93" s="31">
        <f t="shared" si="325"/>
        <v>0</v>
      </c>
      <c r="M93" s="31">
        <f t="shared" si="326"/>
        <v>0</v>
      </c>
      <c r="N93" s="31">
        <f t="shared" si="327"/>
        <v>0</v>
      </c>
      <c r="O93" s="31">
        <f t="shared" si="328"/>
        <v>0</v>
      </c>
      <c r="P93" s="31">
        <f t="shared" si="329"/>
        <v>0</v>
      </c>
      <c r="Q93" s="31">
        <f t="shared" si="330"/>
        <v>0</v>
      </c>
      <c r="R93" s="31">
        <f t="shared" si="331"/>
        <v>0</v>
      </c>
      <c r="S93" s="31">
        <f t="shared" si="332"/>
        <v>0</v>
      </c>
      <c r="T93" s="31">
        <f t="shared" si="333"/>
        <v>0</v>
      </c>
      <c r="U93" s="31">
        <f t="shared" si="334"/>
        <v>0</v>
      </c>
      <c r="V93" s="31">
        <f t="shared" si="335"/>
        <v>0</v>
      </c>
      <c r="W93" s="31">
        <f t="shared" si="336"/>
        <v>0</v>
      </c>
      <c r="X93" s="31">
        <f t="shared" si="337"/>
        <v>0</v>
      </c>
      <c r="Y93" s="31">
        <f t="shared" si="338"/>
        <v>0</v>
      </c>
      <c r="Z93" s="31">
        <f t="shared" si="339"/>
        <v>0</v>
      </c>
      <c r="AA93" s="31">
        <f t="shared" si="340"/>
        <v>0</v>
      </c>
      <c r="AB93" s="31">
        <f t="shared" si="341"/>
        <v>0</v>
      </c>
      <c r="AC93" s="31">
        <f t="shared" si="342"/>
        <v>0</v>
      </c>
      <c r="AD93" s="31">
        <f t="shared" si="343"/>
        <v>0</v>
      </c>
      <c r="AE93" s="31">
        <f t="shared" si="344"/>
        <v>0</v>
      </c>
      <c r="AF93" s="31">
        <f t="shared" si="345"/>
        <v>0</v>
      </c>
      <c r="AG93" s="31">
        <f t="shared" si="346"/>
        <v>0</v>
      </c>
      <c r="AH93" s="31">
        <f t="shared" si="347"/>
        <v>0</v>
      </c>
      <c r="AI93" s="31">
        <f t="shared" si="348"/>
        <v>0</v>
      </c>
      <c r="AJ93" s="31">
        <f t="shared" si="349"/>
        <v>0</v>
      </c>
      <c r="AK93" s="31">
        <f t="shared" si="350"/>
        <v>0</v>
      </c>
      <c r="AL93" s="31">
        <f t="shared" si="351"/>
        <v>0</v>
      </c>
      <c r="AM93" s="31">
        <f t="shared" si="352"/>
        <v>0</v>
      </c>
      <c r="AN93" s="31">
        <f t="shared" si="353"/>
        <v>0</v>
      </c>
      <c r="AO93" s="31">
        <f t="shared" si="354"/>
        <v>0</v>
      </c>
      <c r="AP93" s="31">
        <f t="shared" si="355"/>
        <v>0</v>
      </c>
      <c r="AQ93" s="31">
        <f t="shared" si="356"/>
        <v>0</v>
      </c>
      <c r="AR93" s="31">
        <f t="shared" si="357"/>
        <v>0</v>
      </c>
      <c r="AS93" s="31">
        <f t="shared" si="358"/>
        <v>0</v>
      </c>
      <c r="AT93" s="31">
        <f t="shared" si="359"/>
        <v>0</v>
      </c>
      <c r="AU93" s="31">
        <f t="shared" si="360"/>
        <v>0</v>
      </c>
      <c r="AV93" s="31">
        <f t="shared" si="361"/>
        <v>0</v>
      </c>
      <c r="AW93" s="31">
        <f t="shared" si="362"/>
        <v>0</v>
      </c>
      <c r="AX93" s="31">
        <f t="shared" si="363"/>
        <v>0</v>
      </c>
      <c r="AY93" s="31">
        <f t="shared" si="364"/>
        <v>0</v>
      </c>
      <c r="AZ93" s="31">
        <f t="shared" si="365"/>
        <v>0</v>
      </c>
      <c r="BA93" s="31">
        <f t="shared" si="366"/>
        <v>0</v>
      </c>
      <c r="BB93" s="31">
        <f t="shared" si="367"/>
        <v>0</v>
      </c>
      <c r="BC93" s="31">
        <f t="shared" si="368"/>
        <v>0</v>
      </c>
      <c r="BD93" s="31">
        <f t="shared" si="369"/>
        <v>0</v>
      </c>
      <c r="BE93" s="31">
        <f t="shared" si="370"/>
        <v>0</v>
      </c>
      <c r="BF93" s="31">
        <f t="shared" si="371"/>
        <v>0</v>
      </c>
      <c r="BG93" s="31">
        <f t="shared" si="372"/>
        <v>0</v>
      </c>
      <c r="BH93" s="31">
        <f t="shared" si="373"/>
        <v>0</v>
      </c>
      <c r="BI93" s="31">
        <f t="shared" si="374"/>
        <v>0</v>
      </c>
      <c r="BJ93" s="31">
        <f t="shared" si="375"/>
        <v>0</v>
      </c>
      <c r="BK93" s="31">
        <f t="shared" si="376"/>
        <v>0</v>
      </c>
      <c r="BL93" s="31">
        <f t="shared" si="377"/>
        <v>0</v>
      </c>
      <c r="BM93" s="33">
        <f t="shared" si="378"/>
        <v>0</v>
      </c>
      <c r="BN93" s="34"/>
      <c r="BO93" s="31">
        <f t="shared" si="308"/>
        <v>1200</v>
      </c>
      <c r="BP93" s="31">
        <f t="shared" si="309"/>
        <v>0</v>
      </c>
      <c r="BQ93" s="31">
        <f t="shared" si="310"/>
        <v>0</v>
      </c>
      <c r="BR93" s="31">
        <f t="shared" si="311"/>
        <v>0</v>
      </c>
      <c r="BS93" s="31">
        <f t="shared" si="312"/>
        <v>0</v>
      </c>
      <c r="BT93" s="31"/>
      <c r="BU93" s="31">
        <f t="shared" si="302"/>
        <v>1200</v>
      </c>
      <c r="BV93" s="31">
        <f t="shared" si="303"/>
        <v>0</v>
      </c>
      <c r="BW93" s="31">
        <f t="shared" si="304"/>
        <v>0</v>
      </c>
      <c r="BX93" s="31">
        <f t="shared" si="305"/>
        <v>0</v>
      </c>
      <c r="BY93" s="31">
        <f t="shared" si="306"/>
        <v>0</v>
      </c>
      <c r="BZ93" s="31">
        <f t="shared" si="307"/>
        <v>0</v>
      </c>
      <c r="CB93" s="38" t="b">
        <f t="shared" si="313"/>
        <v>1</v>
      </c>
      <c r="CC93" s="38" t="b">
        <f t="shared" si="314"/>
        <v>1</v>
      </c>
      <c r="CD93" s="42">
        <f t="shared" si="315"/>
        <v>0</v>
      </c>
    </row>
    <row r="97" spans="2:14" x14ac:dyDescent="0.25">
      <c r="C97" t="s">
        <v>19</v>
      </c>
      <c r="D97" t="s">
        <v>117</v>
      </c>
      <c r="E97" t="s">
        <v>118</v>
      </c>
      <c r="F97" t="s">
        <v>119</v>
      </c>
      <c r="G97" t="s">
        <v>120</v>
      </c>
      <c r="H97" t="s">
        <v>121</v>
      </c>
      <c r="I97" t="s">
        <v>122</v>
      </c>
      <c r="J97" t="s">
        <v>123</v>
      </c>
      <c r="K97" t="s">
        <v>124</v>
      </c>
      <c r="L97" t="s">
        <v>125</v>
      </c>
      <c r="M97" t="s">
        <v>126</v>
      </c>
      <c r="N97" t="s">
        <v>127</v>
      </c>
    </row>
    <row r="98" spans="2:14" x14ac:dyDescent="0.25">
      <c r="B98" t="s">
        <v>69</v>
      </c>
      <c r="C98" s="48">
        <f>F67</f>
        <v>67344.375</v>
      </c>
    </row>
    <row r="99" spans="2:14" x14ac:dyDescent="0.25">
      <c r="B99" t="s">
        <v>74</v>
      </c>
      <c r="C99" s="48">
        <f>-F78</f>
        <v>-46075</v>
      </c>
    </row>
    <row r="100" spans="2:14" x14ac:dyDescent="0.25">
      <c r="B100" t="s">
        <v>77</v>
      </c>
    </row>
    <row r="103" spans="2:14" x14ac:dyDescent="0.25">
      <c r="B103" t="s">
        <v>111</v>
      </c>
    </row>
  </sheetData>
  <mergeCells count="2">
    <mergeCell ref="BO65:BS65"/>
    <mergeCell ref="BU65:BZ65"/>
  </mergeCells>
  <conditionalFormatting sqref="F31:BM56 BO67:BZ93">
    <cfRule type="cellIs" dxfId="8" priority="13" operator="equal">
      <formula>1</formula>
    </cfRule>
  </conditionalFormatting>
  <conditionalFormatting sqref="F68:BN93">
    <cfRule type="cellIs" dxfId="7" priority="12" operator="equal">
      <formula>1</formula>
    </cfRule>
  </conditionalFormatting>
  <conditionalFormatting sqref="F68:BM93 BO67:BZ93">
    <cfRule type="cellIs" dxfId="6" priority="11" operator="greaterThan">
      <formula>1</formula>
    </cfRule>
  </conditionalFormatting>
  <conditionalFormatting sqref="F67:BN67">
    <cfRule type="cellIs" dxfId="5" priority="10" operator="equal">
      <formula>1</formula>
    </cfRule>
  </conditionalFormatting>
  <conditionalFormatting sqref="F67:BM67">
    <cfRule type="cellIs" dxfId="4" priority="9" operator="greaterThan">
      <formula>1</formula>
    </cfRule>
  </conditionalFormatting>
  <conditionalFormatting sqref="D67">
    <cfRule type="cellIs" dxfId="3" priority="4" operator="equal">
      <formula>1</formula>
    </cfRule>
  </conditionalFormatting>
  <conditionalFormatting sqref="D67">
    <cfRule type="cellIs" dxfId="2" priority="3" operator="greaterThan">
      <formula>1</formula>
    </cfRule>
  </conditionalFormatting>
  <conditionalFormatting sqref="D78:D79">
    <cfRule type="cellIs" dxfId="1" priority="2" operator="equal">
      <formula>1</formula>
    </cfRule>
  </conditionalFormatting>
  <conditionalFormatting sqref="D78:D79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</vt:lpstr>
      <vt:lpstr>справочники</vt:lpstr>
      <vt:lpstr>расчет</vt:lpstr>
      <vt:lpstr>вспомогательные таблицы</vt:lpstr>
      <vt:lpstr>Инструкция!Область_печати</vt:lpstr>
      <vt:lpstr>периоды_для</vt:lpstr>
      <vt:lpstr>стройка_период</vt:lpstr>
      <vt:lpstr>типы_домов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2017-03-20T09:08:10Z</cp:lastPrinted>
  <dcterms:created xsi:type="dcterms:W3CDTF">2014-12-06T08:21:10Z</dcterms:created>
  <dcterms:modified xsi:type="dcterms:W3CDTF">2017-03-20T09:09:05Z</dcterms:modified>
</cp:coreProperties>
</file>